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 activeTab="7"/>
  </bookViews>
  <sheets>
    <sheet name="EKIPE" sheetId="1" r:id="rId1"/>
    <sheet name="POJEDINAČNO" sheetId="3" r:id="rId2"/>
    <sheet name="PARKUR" sheetId="4" r:id="rId3"/>
    <sheet name="TRAP" sheetId="5" r:id="rId4"/>
    <sheet name="KARABIN" sheetId="6" r:id="rId5"/>
    <sheet name="EKIPE REZULTATI" sheetId="7" r:id="rId6"/>
    <sheet name="EKIPE TRAP" sheetId="8" r:id="rId7"/>
    <sheet name="KVALIFIKACIJE" sheetId="9" r:id="rId8"/>
  </sheets>
  <definedNames>
    <definedName name="_xlnm._FilterDatabase" localSheetId="5" hidden="1">'EKIPE REZULTATI'!$B$6:$K$36</definedName>
    <definedName name="Z_6399F1E1_C290_4631_B236_2415290EFCAE_.wvu.Cols" localSheetId="0" hidden="1">EKIPE!$A:$A</definedName>
  </definedNames>
  <calcPr calcId="145621"/>
  <customWorkbookViews>
    <customWorkbookView name="Zoran - osobni prikaz" guid="{6399F1E1-C290-4631-B236-2415290EFCAE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7" l="1"/>
  <c r="I18" i="7"/>
  <c r="H18" i="7"/>
  <c r="G18" i="7"/>
  <c r="F18" i="7"/>
  <c r="H129" i="1"/>
  <c r="F129" i="1"/>
  <c r="E18" i="7" s="1"/>
  <c r="D18" i="7"/>
  <c r="J129" i="1"/>
  <c r="I129" i="1"/>
  <c r="G129" i="1"/>
  <c r="E129" i="1"/>
  <c r="C18" i="7"/>
  <c r="I3" i="9" l="1"/>
  <c r="I7" i="9"/>
  <c r="I8" i="9"/>
  <c r="I9" i="9"/>
  <c r="I6" i="9"/>
  <c r="I11" i="9"/>
  <c r="I5" i="9"/>
  <c r="I12" i="9"/>
  <c r="I10" i="9"/>
  <c r="I4" i="9"/>
  <c r="G3" i="9"/>
  <c r="G7" i="9"/>
  <c r="G8" i="9"/>
  <c r="G9" i="9"/>
  <c r="G6" i="9"/>
  <c r="G11" i="9"/>
  <c r="G5" i="9"/>
  <c r="G12" i="9"/>
  <c r="G10" i="9"/>
  <c r="G4" i="9"/>
  <c r="J11" i="9" l="1"/>
  <c r="J12" i="9"/>
  <c r="J10" i="9"/>
  <c r="J6" i="9"/>
  <c r="J7" i="9"/>
  <c r="J5" i="9"/>
  <c r="J9" i="9"/>
  <c r="J8" i="9"/>
  <c r="J3" i="9"/>
  <c r="J4" i="9"/>
  <c r="H128" i="1"/>
  <c r="F128" i="1"/>
  <c r="H127" i="1"/>
  <c r="F127" i="1"/>
  <c r="L127" i="1" s="1"/>
  <c r="H126" i="1"/>
  <c r="F126" i="1"/>
  <c r="L126" i="1" s="1"/>
  <c r="L128" i="1" l="1"/>
  <c r="M126" i="1"/>
  <c r="C36" i="7" l="1"/>
  <c r="C20" i="7"/>
  <c r="C28" i="7"/>
  <c r="C9" i="7"/>
  <c r="C8" i="7"/>
  <c r="C29" i="7"/>
  <c r="C22" i="7"/>
  <c r="C19" i="7"/>
  <c r="C16" i="7"/>
  <c r="C27" i="7"/>
  <c r="C17" i="7"/>
  <c r="C34" i="7"/>
  <c r="C26" i="7"/>
  <c r="C14" i="7"/>
  <c r="C13" i="7"/>
  <c r="T129" i="1"/>
  <c r="F36" i="7" s="1"/>
  <c r="V129" i="1"/>
  <c r="H36" i="7" s="1"/>
  <c r="W129" i="1"/>
  <c r="I36" i="7" s="1"/>
  <c r="R129" i="1"/>
  <c r="D36" i="7" s="1"/>
  <c r="T121" i="1"/>
  <c r="F20" i="7" s="1"/>
  <c r="V121" i="1"/>
  <c r="H20" i="7" s="1"/>
  <c r="W121" i="1"/>
  <c r="I20" i="7" s="1"/>
  <c r="R121" i="1"/>
  <c r="D20" i="7" s="1"/>
  <c r="T113" i="1"/>
  <c r="F28" i="7" s="1"/>
  <c r="V113" i="1"/>
  <c r="H28" i="7" s="1"/>
  <c r="W113" i="1"/>
  <c r="I28" i="7" s="1"/>
  <c r="R113" i="1"/>
  <c r="D28" i="7" s="1"/>
  <c r="T105" i="1"/>
  <c r="F9" i="7" s="1"/>
  <c r="V105" i="1"/>
  <c r="H9" i="7" s="1"/>
  <c r="W105" i="1"/>
  <c r="I9" i="7" s="1"/>
  <c r="R105" i="1"/>
  <c r="D9" i="7" s="1"/>
  <c r="T97" i="1"/>
  <c r="F8" i="7" s="1"/>
  <c r="V97" i="1"/>
  <c r="H8" i="7" s="1"/>
  <c r="W97" i="1"/>
  <c r="I8" i="7" s="1"/>
  <c r="R97" i="1"/>
  <c r="D8" i="7" s="1"/>
  <c r="T89" i="1"/>
  <c r="F29" i="7" s="1"/>
  <c r="V89" i="1"/>
  <c r="H29" i="7" s="1"/>
  <c r="W89" i="1"/>
  <c r="I29" i="7" s="1"/>
  <c r="R89" i="1"/>
  <c r="D29" i="7" s="1"/>
  <c r="T81" i="1"/>
  <c r="F22" i="7" s="1"/>
  <c r="V81" i="1"/>
  <c r="H22" i="7" s="1"/>
  <c r="W81" i="1"/>
  <c r="I22" i="7" s="1"/>
  <c r="R81" i="1"/>
  <c r="D22" i="7" s="1"/>
  <c r="T73" i="1"/>
  <c r="F19" i="7" s="1"/>
  <c r="V73" i="1"/>
  <c r="H19" i="7" s="1"/>
  <c r="W73" i="1"/>
  <c r="I19" i="7" s="1"/>
  <c r="R73" i="1"/>
  <c r="D19" i="7" s="1"/>
  <c r="T65" i="1"/>
  <c r="F16" i="7" s="1"/>
  <c r="V65" i="1"/>
  <c r="H16" i="7" s="1"/>
  <c r="W65" i="1"/>
  <c r="I16" i="7" s="1"/>
  <c r="R65" i="1"/>
  <c r="D16" i="7" s="1"/>
  <c r="T57" i="1"/>
  <c r="F27" i="7" s="1"/>
  <c r="V57" i="1"/>
  <c r="H27" i="7" s="1"/>
  <c r="W57" i="1"/>
  <c r="I27" i="7" s="1"/>
  <c r="R57" i="1"/>
  <c r="D27" i="7" s="1"/>
  <c r="T49" i="1"/>
  <c r="F17" i="7" s="1"/>
  <c r="V49" i="1"/>
  <c r="H17" i="7" s="1"/>
  <c r="W49" i="1"/>
  <c r="I17" i="7" s="1"/>
  <c r="R49" i="1"/>
  <c r="D17" i="7" s="1"/>
  <c r="T41" i="1"/>
  <c r="F34" i="7" s="1"/>
  <c r="V41" i="1"/>
  <c r="H34" i="7" s="1"/>
  <c r="W41" i="1"/>
  <c r="I34" i="7" s="1"/>
  <c r="R41" i="1"/>
  <c r="D34" i="7" s="1"/>
  <c r="T33" i="1"/>
  <c r="F26" i="7" s="1"/>
  <c r="V33" i="1"/>
  <c r="H26" i="7" s="1"/>
  <c r="W33" i="1"/>
  <c r="I26" i="7" s="1"/>
  <c r="R33" i="1"/>
  <c r="D26" i="7" s="1"/>
  <c r="T25" i="1"/>
  <c r="F14" i="7" s="1"/>
  <c r="V25" i="1"/>
  <c r="H14" i="7" s="1"/>
  <c r="W25" i="1"/>
  <c r="I14" i="7" s="1"/>
  <c r="R25" i="1"/>
  <c r="D14" i="7" s="1"/>
  <c r="T17" i="1"/>
  <c r="F13" i="7" s="1"/>
  <c r="V17" i="1"/>
  <c r="H13" i="7" s="1"/>
  <c r="W17" i="1"/>
  <c r="I13" i="7" s="1"/>
  <c r="R17" i="1"/>
  <c r="D13" i="7" s="1"/>
  <c r="T9" i="1"/>
  <c r="F23" i="7" s="1"/>
  <c r="V9" i="1"/>
  <c r="H23" i="7" s="1"/>
  <c r="W9" i="1"/>
  <c r="I23" i="7" s="1"/>
  <c r="R9" i="1"/>
  <c r="D23" i="7" s="1"/>
  <c r="C23" i="7"/>
  <c r="C30" i="7"/>
  <c r="C7" i="7"/>
  <c r="C35" i="7"/>
  <c r="C15" i="7"/>
  <c r="C12" i="7"/>
  <c r="C31" i="7"/>
  <c r="C24" i="7"/>
  <c r="C37" i="7"/>
  <c r="C10" i="7"/>
  <c r="C6" i="7"/>
  <c r="C21" i="7"/>
  <c r="C32" i="7"/>
  <c r="C33" i="7"/>
  <c r="G121" i="1"/>
  <c r="F30" i="7" s="1"/>
  <c r="I121" i="1"/>
  <c r="H30" i="7" s="1"/>
  <c r="J121" i="1"/>
  <c r="I30" i="7" s="1"/>
  <c r="E121" i="1"/>
  <c r="D30" i="7" s="1"/>
  <c r="G113" i="1"/>
  <c r="F7" i="7" s="1"/>
  <c r="I113" i="1"/>
  <c r="H7" i="7" s="1"/>
  <c r="J113" i="1"/>
  <c r="I7" i="7" s="1"/>
  <c r="E113" i="1"/>
  <c r="D7" i="7" s="1"/>
  <c r="G105" i="1"/>
  <c r="F35" i="7" s="1"/>
  <c r="I105" i="1"/>
  <c r="H35" i="7" s="1"/>
  <c r="J105" i="1"/>
  <c r="I35" i="7" s="1"/>
  <c r="E105" i="1"/>
  <c r="D35" i="7" s="1"/>
  <c r="G97" i="1"/>
  <c r="F15" i="7" s="1"/>
  <c r="I97" i="1"/>
  <c r="H15" i="7" s="1"/>
  <c r="J97" i="1"/>
  <c r="I15" i="7" s="1"/>
  <c r="E97" i="1"/>
  <c r="D15" i="7" s="1"/>
  <c r="G89" i="1"/>
  <c r="F12" i="7" s="1"/>
  <c r="I89" i="1"/>
  <c r="H12" i="7" s="1"/>
  <c r="J89" i="1"/>
  <c r="I12" i="7" s="1"/>
  <c r="E89" i="1"/>
  <c r="D12" i="7" s="1"/>
  <c r="G81" i="1"/>
  <c r="F31" i="7" s="1"/>
  <c r="I81" i="1"/>
  <c r="H31" i="7" s="1"/>
  <c r="J81" i="1"/>
  <c r="I31" i="7" s="1"/>
  <c r="E81" i="1"/>
  <c r="D31" i="7" s="1"/>
  <c r="G73" i="1"/>
  <c r="F24" i="7" s="1"/>
  <c r="I73" i="1"/>
  <c r="H24" i="7" s="1"/>
  <c r="J73" i="1"/>
  <c r="I24" i="7" s="1"/>
  <c r="E73" i="1"/>
  <c r="D24" i="7" s="1"/>
  <c r="G65" i="1"/>
  <c r="F37" i="7" s="1"/>
  <c r="I65" i="1"/>
  <c r="H37" i="7" s="1"/>
  <c r="J65" i="1"/>
  <c r="I37" i="7" s="1"/>
  <c r="E65" i="1"/>
  <c r="D37" i="7" s="1"/>
  <c r="G57" i="1"/>
  <c r="F10" i="7" s="1"/>
  <c r="I57" i="1"/>
  <c r="H10" i="7" s="1"/>
  <c r="J57" i="1"/>
  <c r="I10" i="7" s="1"/>
  <c r="E57" i="1"/>
  <c r="D10" i="7" s="1"/>
  <c r="G49" i="1"/>
  <c r="F6" i="7" s="1"/>
  <c r="I49" i="1"/>
  <c r="H6" i="7" s="1"/>
  <c r="J49" i="1"/>
  <c r="I6" i="7" s="1"/>
  <c r="E49" i="1"/>
  <c r="D6" i="7" s="1"/>
  <c r="G41" i="1"/>
  <c r="F21" i="7" s="1"/>
  <c r="I41" i="1"/>
  <c r="H21" i="7" s="1"/>
  <c r="J41" i="1"/>
  <c r="I21" i="7" s="1"/>
  <c r="E41" i="1"/>
  <c r="D21" i="7" s="1"/>
  <c r="G33" i="1"/>
  <c r="F32" i="7" s="1"/>
  <c r="I33" i="1"/>
  <c r="H32" i="7" s="1"/>
  <c r="J33" i="1"/>
  <c r="I32" i="7" s="1"/>
  <c r="E33" i="1"/>
  <c r="D32" i="7" s="1"/>
  <c r="G25" i="1"/>
  <c r="F33" i="7" s="1"/>
  <c r="I25" i="1"/>
  <c r="H33" i="7" s="1"/>
  <c r="J25" i="1"/>
  <c r="I33" i="7" s="1"/>
  <c r="E25" i="1"/>
  <c r="D33" i="7" s="1"/>
  <c r="G17" i="1"/>
  <c r="F25" i="7" s="1"/>
  <c r="I17" i="1"/>
  <c r="H25" i="7" s="1"/>
  <c r="J17" i="1"/>
  <c r="I25" i="7" s="1"/>
  <c r="E17" i="1"/>
  <c r="D25" i="7" s="1"/>
  <c r="G9" i="1"/>
  <c r="F11" i="7" s="1"/>
  <c r="E9" i="1"/>
  <c r="D11" i="7" s="1"/>
  <c r="C25" i="7"/>
  <c r="J9" i="1"/>
  <c r="I11" i="7" s="1"/>
  <c r="I9" i="1"/>
  <c r="H11" i="7" s="1"/>
  <c r="C11" i="7"/>
  <c r="B16" i="4"/>
  <c r="B17" i="4"/>
  <c r="B18" i="4"/>
  <c r="B19" i="4"/>
  <c r="B35" i="4"/>
  <c r="B20" i="4"/>
  <c r="B8" i="4"/>
  <c r="B26" i="4"/>
  <c r="B12" i="4"/>
  <c r="B92" i="4"/>
  <c r="B13" i="4"/>
  <c r="B9" i="4"/>
  <c r="B30" i="4"/>
  <c r="B55" i="4"/>
  <c r="B10" i="4"/>
  <c r="B84" i="4"/>
  <c r="B40" i="4"/>
  <c r="B21" i="4"/>
  <c r="B61" i="4"/>
  <c r="B67" i="4"/>
  <c r="B14" i="4"/>
  <c r="B31" i="4"/>
  <c r="B27" i="4"/>
  <c r="B56" i="4"/>
  <c r="B32" i="4"/>
  <c r="B41" i="4"/>
  <c r="B42" i="4"/>
  <c r="B85" i="4"/>
  <c r="B22" i="4"/>
  <c r="B43" i="4"/>
  <c r="B68" i="4"/>
  <c r="B48" i="4"/>
  <c r="B49" i="4"/>
  <c r="B28" i="4"/>
  <c r="B69" i="4"/>
  <c r="B62" i="4"/>
  <c r="B15" i="4"/>
  <c r="B70" i="4"/>
  <c r="B23" i="4"/>
  <c r="B44" i="4"/>
  <c r="B50" i="4"/>
  <c r="B45" i="4"/>
  <c r="B24" i="4"/>
  <c r="B57" i="4"/>
  <c r="B51" i="4"/>
  <c r="B79" i="4"/>
  <c r="B63" i="4"/>
  <c r="B64" i="4"/>
  <c r="B71" i="4"/>
  <c r="B33" i="4"/>
  <c r="B11" i="4"/>
  <c r="B58" i="4"/>
  <c r="B59" i="4"/>
  <c r="B52" i="4"/>
  <c r="B36" i="4"/>
  <c r="B86" i="4"/>
  <c r="B25" i="4"/>
  <c r="B60" i="4"/>
  <c r="B72" i="4"/>
  <c r="B37" i="4"/>
  <c r="B73" i="4"/>
  <c r="B34" i="4"/>
  <c r="B46" i="4"/>
  <c r="B80" i="4"/>
  <c r="B53" i="4"/>
  <c r="B87" i="4"/>
  <c r="B81" i="4"/>
  <c r="B102" i="4"/>
  <c r="B88" i="4"/>
  <c r="B38" i="4"/>
  <c r="B74" i="4"/>
  <c r="B29" i="4"/>
  <c r="B47" i="4"/>
  <c r="B93" i="4"/>
  <c r="B75" i="4"/>
  <c r="B89" i="4"/>
  <c r="B100" i="4"/>
  <c r="B82" i="4"/>
  <c r="B103" i="4"/>
  <c r="B39" i="4"/>
  <c r="B76" i="4"/>
  <c r="B94" i="4"/>
  <c r="B65" i="4"/>
  <c r="B54" i="4"/>
  <c r="B95" i="4"/>
  <c r="B66" i="4"/>
  <c r="B96" i="4"/>
  <c r="B77" i="4"/>
  <c r="B90" i="4"/>
  <c r="B97" i="4"/>
  <c r="B78" i="4"/>
  <c r="B98" i="4"/>
  <c r="B99" i="4"/>
  <c r="B104" i="4"/>
  <c r="B83" i="4"/>
  <c r="B101" i="4"/>
  <c r="B91" i="4"/>
  <c r="B7" i="4"/>
  <c r="B104" i="6"/>
  <c r="B103" i="6"/>
  <c r="B102" i="6"/>
  <c r="B101" i="6"/>
  <c r="B100" i="6"/>
  <c r="B99" i="6"/>
  <c r="B98" i="6"/>
  <c r="B97" i="6"/>
  <c r="B96" i="6"/>
  <c r="B59" i="6"/>
  <c r="B57" i="6"/>
  <c r="B55" i="6"/>
  <c r="B95" i="6"/>
  <c r="B94" i="6"/>
  <c r="B93" i="6"/>
  <c r="B92" i="6"/>
  <c r="B91" i="6"/>
  <c r="B60" i="6"/>
  <c r="B90" i="6"/>
  <c r="B89" i="6"/>
  <c r="B48" i="6"/>
  <c r="B47" i="6"/>
  <c r="B88" i="6"/>
  <c r="B87" i="6"/>
  <c r="B86" i="6"/>
  <c r="B44" i="6"/>
  <c r="B51" i="6"/>
  <c r="B42" i="6"/>
  <c r="B41" i="6"/>
  <c r="B40" i="6"/>
  <c r="B58" i="6"/>
  <c r="B54" i="6"/>
  <c r="B39" i="6"/>
  <c r="B56" i="6"/>
  <c r="B52" i="6"/>
  <c r="B85" i="6"/>
  <c r="B84" i="6"/>
  <c r="B36" i="6"/>
  <c r="B83" i="6"/>
  <c r="B82" i="6"/>
  <c r="B81" i="6"/>
  <c r="B80" i="6"/>
  <c r="B50" i="6"/>
  <c r="B34" i="6"/>
  <c r="B46" i="6"/>
  <c r="B79" i="6"/>
  <c r="B43" i="6"/>
  <c r="B78" i="6"/>
  <c r="B77" i="6"/>
  <c r="B76" i="6"/>
  <c r="B75" i="6"/>
  <c r="B25" i="6"/>
  <c r="B53" i="6"/>
  <c r="B74" i="6"/>
  <c r="B73" i="6"/>
  <c r="B49" i="6"/>
  <c r="B23" i="6"/>
  <c r="B72" i="6"/>
  <c r="B71" i="6"/>
  <c r="B22" i="6"/>
  <c r="B70" i="6"/>
  <c r="B35" i="6"/>
  <c r="B69" i="6"/>
  <c r="B45" i="6"/>
  <c r="B68" i="6"/>
  <c r="B67" i="6"/>
  <c r="B38" i="6"/>
  <c r="B66" i="6"/>
  <c r="B65" i="6"/>
  <c r="B37" i="6"/>
  <c r="B14" i="6"/>
  <c r="B28" i="6"/>
  <c r="B64" i="6"/>
  <c r="B12" i="6"/>
  <c r="B32" i="6"/>
  <c r="B63" i="6"/>
  <c r="B62" i="6"/>
  <c r="B61" i="6"/>
  <c r="B9" i="6"/>
  <c r="B31" i="6"/>
  <c r="B30" i="6"/>
  <c r="B33" i="6"/>
  <c r="B21" i="6"/>
  <c r="B11" i="6"/>
  <c r="B24" i="6"/>
  <c r="B29" i="6"/>
  <c r="B19" i="6"/>
  <c r="B27" i="6"/>
  <c r="B18" i="6"/>
  <c r="B16" i="6"/>
  <c r="B26" i="6"/>
  <c r="B20" i="6"/>
  <c r="B7" i="6"/>
  <c r="B17" i="6"/>
  <c r="B13" i="6"/>
  <c r="B8" i="6"/>
  <c r="B10" i="6"/>
  <c r="B15" i="6"/>
  <c r="B13" i="5"/>
  <c r="B14" i="5"/>
  <c r="B7" i="5"/>
  <c r="B15" i="5"/>
  <c r="B8" i="5"/>
  <c r="B37" i="5"/>
  <c r="B19" i="5"/>
  <c r="B26" i="5"/>
  <c r="B38" i="5"/>
  <c r="B27" i="5"/>
  <c r="B28" i="5"/>
  <c r="B9" i="5"/>
  <c r="B29" i="5"/>
  <c r="B88" i="5"/>
  <c r="B65" i="5"/>
  <c r="B30" i="5"/>
  <c r="B39" i="5"/>
  <c r="B20" i="5"/>
  <c r="B31" i="5"/>
  <c r="B66" i="5"/>
  <c r="B16" i="5"/>
  <c r="B40" i="5"/>
  <c r="B67" i="5"/>
  <c r="B10" i="5"/>
  <c r="B17" i="5"/>
  <c r="B44" i="5"/>
  <c r="B45" i="5"/>
  <c r="B11" i="5"/>
  <c r="B46" i="5"/>
  <c r="B32" i="5"/>
  <c r="B47" i="5"/>
  <c r="B21" i="5"/>
  <c r="B89" i="5"/>
  <c r="B18" i="5"/>
  <c r="B48" i="5"/>
  <c r="B22" i="5"/>
  <c r="B49" i="5"/>
  <c r="B56" i="5"/>
  <c r="B41" i="5"/>
  <c r="B33" i="5"/>
  <c r="B57" i="5"/>
  <c r="B83" i="5"/>
  <c r="B42" i="5"/>
  <c r="B93" i="5"/>
  <c r="B23" i="5"/>
  <c r="B58" i="5"/>
  <c r="B84" i="5"/>
  <c r="B50" i="5"/>
  <c r="B51" i="5"/>
  <c r="B59" i="5"/>
  <c r="B85" i="5"/>
  <c r="B24" i="5"/>
  <c r="B34" i="5"/>
  <c r="B86" i="5"/>
  <c r="B35" i="5"/>
  <c r="B52" i="5"/>
  <c r="B43" i="5"/>
  <c r="B36" i="5"/>
  <c r="B53" i="5"/>
  <c r="B68" i="5"/>
  <c r="B77" i="5"/>
  <c r="B94" i="5"/>
  <c r="B12" i="5"/>
  <c r="B101" i="5"/>
  <c r="B78" i="5"/>
  <c r="B79" i="5"/>
  <c r="B69" i="5"/>
  <c r="B96" i="5"/>
  <c r="B80" i="5"/>
  <c r="B70" i="5"/>
  <c r="B90" i="5"/>
  <c r="B71" i="5"/>
  <c r="B54" i="5"/>
  <c r="B91" i="5"/>
  <c r="B60" i="5"/>
  <c r="B61" i="5"/>
  <c r="B103" i="5"/>
  <c r="B62" i="5"/>
  <c r="B55" i="5"/>
  <c r="B63" i="5"/>
  <c r="B81" i="5"/>
  <c r="B97" i="5"/>
  <c r="B98" i="5"/>
  <c r="B72" i="5"/>
  <c r="B64" i="5"/>
  <c r="B104" i="5"/>
  <c r="B99" i="5"/>
  <c r="B82" i="5"/>
  <c r="B73" i="5"/>
  <c r="B100" i="5"/>
  <c r="B87" i="5"/>
  <c r="B74" i="5"/>
  <c r="B102" i="5"/>
  <c r="B75" i="5"/>
  <c r="B92" i="5"/>
  <c r="B76" i="5"/>
  <c r="B95" i="5"/>
  <c r="B25" i="5"/>
  <c r="C11" i="8" l="1"/>
  <c r="C8" i="8"/>
  <c r="D21" i="8"/>
  <c r="C17" i="8"/>
  <c r="D14" i="8"/>
  <c r="D7" i="8"/>
  <c r="D13" i="8"/>
  <c r="D24" i="8"/>
  <c r="C13" i="8"/>
  <c r="C27" i="8"/>
  <c r="C32" i="8"/>
  <c r="C21" i="8"/>
  <c r="C6" i="8"/>
  <c r="D29" i="8"/>
  <c r="D8" i="8"/>
  <c r="D10" i="8"/>
  <c r="D20" i="8"/>
  <c r="D11" i="8"/>
  <c r="C9" i="8"/>
  <c r="C12" i="8"/>
  <c r="C24" i="8"/>
  <c r="C18" i="8"/>
  <c r="C23" i="8"/>
  <c r="C33" i="8"/>
  <c r="D22" i="8"/>
  <c r="C22" i="8"/>
  <c r="C16" i="8"/>
  <c r="D18" i="8"/>
  <c r="D6" i="8"/>
  <c r="D12" i="8"/>
  <c r="C10" i="8"/>
  <c r="D16" i="8"/>
  <c r="C35" i="8"/>
  <c r="D9" i="8"/>
  <c r="D17" i="8"/>
  <c r="C26" i="8"/>
  <c r="C29" i="8"/>
  <c r="C7" i="8"/>
  <c r="D28" i="8"/>
  <c r="D19" i="8"/>
  <c r="D15" i="8"/>
  <c r="D23" i="8"/>
  <c r="D27" i="8"/>
  <c r="D31" i="8"/>
  <c r="D30" i="8"/>
  <c r="D26" i="8"/>
  <c r="D34" i="8"/>
  <c r="D32" i="8"/>
  <c r="D33" i="8"/>
  <c r="D25" i="8"/>
  <c r="D36" i="8"/>
  <c r="C19" i="8"/>
  <c r="C31" i="8"/>
  <c r="D35" i="8"/>
  <c r="C25" i="8"/>
  <c r="C14" i="8"/>
  <c r="C20" i="8"/>
  <c r="C28" i="8"/>
  <c r="C15" i="8"/>
  <c r="C30" i="8"/>
  <c r="C34" i="8"/>
  <c r="C36" i="8"/>
  <c r="F103" i="6"/>
  <c r="C87" i="3"/>
  <c r="D87" i="3"/>
  <c r="E87" i="3"/>
  <c r="G87" i="3"/>
  <c r="I87" i="3"/>
  <c r="J87" i="3"/>
  <c r="C95" i="3"/>
  <c r="D95" i="3"/>
  <c r="E95" i="3"/>
  <c r="G95" i="3"/>
  <c r="I95" i="3"/>
  <c r="J95" i="3"/>
  <c r="D55" i="3"/>
  <c r="E55" i="3"/>
  <c r="G55" i="3"/>
  <c r="I55" i="3"/>
  <c r="J55" i="3"/>
  <c r="C55" i="3"/>
  <c r="C50" i="3"/>
  <c r="D50" i="3"/>
  <c r="E50" i="3"/>
  <c r="G50" i="3"/>
  <c r="I50" i="3"/>
  <c r="J50" i="3"/>
  <c r="C34" i="3"/>
  <c r="D34" i="3"/>
  <c r="E34" i="3"/>
  <c r="G34" i="3"/>
  <c r="I34" i="3"/>
  <c r="J34" i="3"/>
  <c r="D44" i="3"/>
  <c r="E44" i="3"/>
  <c r="G44" i="3"/>
  <c r="I44" i="3"/>
  <c r="J44" i="3"/>
  <c r="C44" i="3"/>
  <c r="C88" i="3"/>
  <c r="D88" i="3"/>
  <c r="E88" i="3"/>
  <c r="G88" i="3"/>
  <c r="I88" i="3"/>
  <c r="J88" i="3"/>
  <c r="C54" i="3"/>
  <c r="D54" i="3"/>
  <c r="E54" i="3"/>
  <c r="G54" i="3"/>
  <c r="I54" i="3"/>
  <c r="J54" i="3"/>
  <c r="D62" i="3"/>
  <c r="E62" i="3"/>
  <c r="G62" i="3"/>
  <c r="I62" i="3"/>
  <c r="J62" i="3"/>
  <c r="C62" i="3"/>
  <c r="C35" i="3"/>
  <c r="D35" i="3"/>
  <c r="E35" i="3"/>
  <c r="G35" i="3"/>
  <c r="I35" i="3"/>
  <c r="J35" i="3"/>
  <c r="C24" i="3"/>
  <c r="D24" i="3"/>
  <c r="E24" i="3"/>
  <c r="G24" i="3"/>
  <c r="I24" i="3"/>
  <c r="J24" i="3"/>
  <c r="D19" i="3"/>
  <c r="E19" i="3"/>
  <c r="G19" i="3"/>
  <c r="I19" i="3"/>
  <c r="J19" i="3"/>
  <c r="C19" i="3"/>
  <c r="D14" i="3"/>
  <c r="E14" i="3"/>
  <c r="G14" i="3"/>
  <c r="I14" i="3"/>
  <c r="J14" i="3"/>
  <c r="D70" i="3"/>
  <c r="E70" i="3"/>
  <c r="G70" i="3"/>
  <c r="I70" i="3"/>
  <c r="J70" i="3"/>
  <c r="D11" i="3"/>
  <c r="E11" i="3"/>
  <c r="G11" i="3"/>
  <c r="I11" i="3"/>
  <c r="J11" i="3"/>
  <c r="C70" i="3"/>
  <c r="C11" i="3"/>
  <c r="C14" i="3"/>
  <c r="C66" i="3"/>
  <c r="D66" i="3"/>
  <c r="E66" i="3"/>
  <c r="G66" i="3"/>
  <c r="I66" i="3"/>
  <c r="J66" i="3"/>
  <c r="C94" i="3"/>
  <c r="D94" i="3"/>
  <c r="E94" i="3"/>
  <c r="G94" i="3"/>
  <c r="I94" i="3"/>
  <c r="J94" i="3"/>
  <c r="D47" i="3"/>
  <c r="E47" i="3"/>
  <c r="G47" i="3"/>
  <c r="I47" i="3"/>
  <c r="J47" i="3"/>
  <c r="C47" i="3"/>
  <c r="C49" i="3"/>
  <c r="D49" i="3"/>
  <c r="E49" i="3"/>
  <c r="G49" i="3"/>
  <c r="I49" i="3"/>
  <c r="J49" i="3"/>
  <c r="C28" i="3"/>
  <c r="D28" i="3"/>
  <c r="E28" i="3"/>
  <c r="G28" i="3"/>
  <c r="I28" i="3"/>
  <c r="J28" i="3"/>
  <c r="D79" i="3"/>
  <c r="E79" i="3"/>
  <c r="G79" i="3"/>
  <c r="I79" i="3"/>
  <c r="J79" i="3"/>
  <c r="C79" i="3"/>
  <c r="C25" i="3"/>
  <c r="D25" i="3"/>
  <c r="E25" i="3"/>
  <c r="G25" i="3"/>
  <c r="I25" i="3"/>
  <c r="J25" i="3"/>
  <c r="C32" i="3"/>
  <c r="D32" i="3"/>
  <c r="E32" i="3"/>
  <c r="G32" i="3"/>
  <c r="I32" i="3"/>
  <c r="J32" i="3"/>
  <c r="D75" i="3"/>
  <c r="E75" i="3"/>
  <c r="G75" i="3"/>
  <c r="I75" i="3"/>
  <c r="J75" i="3"/>
  <c r="C75" i="3"/>
  <c r="C81" i="3"/>
  <c r="D81" i="3"/>
  <c r="E81" i="3"/>
  <c r="G81" i="3"/>
  <c r="I81" i="3"/>
  <c r="J81" i="3"/>
  <c r="C15" i="3"/>
  <c r="D15" i="3"/>
  <c r="E15" i="3"/>
  <c r="G15" i="3"/>
  <c r="I15" i="3"/>
  <c r="J15" i="3"/>
  <c r="D29" i="3"/>
  <c r="E29" i="3"/>
  <c r="G29" i="3"/>
  <c r="I29" i="3"/>
  <c r="J29" i="3"/>
  <c r="C29" i="3"/>
  <c r="D53" i="3"/>
  <c r="E53" i="3"/>
  <c r="G53" i="3"/>
  <c r="I53" i="3"/>
  <c r="J53" i="3"/>
  <c r="D76" i="3"/>
  <c r="E76" i="3"/>
  <c r="G76" i="3"/>
  <c r="I76" i="3"/>
  <c r="J76" i="3"/>
  <c r="D80" i="3"/>
  <c r="E80" i="3"/>
  <c r="G80" i="3"/>
  <c r="I80" i="3"/>
  <c r="J80" i="3"/>
  <c r="C80" i="3"/>
  <c r="C76" i="3"/>
  <c r="C53" i="3"/>
  <c r="C31" i="3"/>
  <c r="D31" i="3"/>
  <c r="E31" i="3"/>
  <c r="G31" i="3"/>
  <c r="I31" i="3"/>
  <c r="J31" i="3"/>
  <c r="C33" i="3"/>
  <c r="D33" i="3"/>
  <c r="E33" i="3"/>
  <c r="G33" i="3"/>
  <c r="I33" i="3"/>
  <c r="J33" i="3"/>
  <c r="D42" i="3"/>
  <c r="E42" i="3"/>
  <c r="G42" i="3"/>
  <c r="I42" i="3"/>
  <c r="J42" i="3"/>
  <c r="C42" i="3"/>
  <c r="C74" i="3"/>
  <c r="D74" i="3"/>
  <c r="E74" i="3"/>
  <c r="G74" i="3"/>
  <c r="I74" i="3"/>
  <c r="J74" i="3"/>
  <c r="C59" i="3"/>
  <c r="D59" i="3"/>
  <c r="E59" i="3"/>
  <c r="G59" i="3"/>
  <c r="I59" i="3"/>
  <c r="J59" i="3"/>
  <c r="D96" i="3"/>
  <c r="E96" i="3"/>
  <c r="G96" i="3"/>
  <c r="I96" i="3"/>
  <c r="J96" i="3"/>
  <c r="C96" i="3"/>
  <c r="C63" i="3"/>
  <c r="D63" i="3"/>
  <c r="E63" i="3"/>
  <c r="G63" i="3"/>
  <c r="I63" i="3"/>
  <c r="J63" i="3"/>
  <c r="C78" i="3"/>
  <c r="D78" i="3"/>
  <c r="E78" i="3"/>
  <c r="G78" i="3"/>
  <c r="I78" i="3"/>
  <c r="J78" i="3"/>
  <c r="D72" i="3"/>
  <c r="E72" i="3"/>
  <c r="G72" i="3"/>
  <c r="I72" i="3"/>
  <c r="J72" i="3"/>
  <c r="C72" i="3"/>
  <c r="C40" i="3"/>
  <c r="D40" i="3"/>
  <c r="E40" i="3"/>
  <c r="G40" i="3"/>
  <c r="I40" i="3"/>
  <c r="J40" i="3"/>
  <c r="C38" i="3"/>
  <c r="D38" i="3"/>
  <c r="E38" i="3"/>
  <c r="G38" i="3"/>
  <c r="I38" i="3"/>
  <c r="J38" i="3"/>
  <c r="D20" i="3"/>
  <c r="E20" i="3"/>
  <c r="G20" i="3"/>
  <c r="I20" i="3"/>
  <c r="J20" i="3"/>
  <c r="C20" i="3"/>
  <c r="C65" i="3"/>
  <c r="D65" i="3"/>
  <c r="E65" i="3"/>
  <c r="G65" i="3"/>
  <c r="I65" i="3"/>
  <c r="J65" i="3"/>
  <c r="C43" i="3"/>
  <c r="D43" i="3"/>
  <c r="E43" i="3"/>
  <c r="G43" i="3"/>
  <c r="I43" i="3"/>
  <c r="J43" i="3"/>
  <c r="D9" i="3"/>
  <c r="E9" i="3"/>
  <c r="G9" i="3"/>
  <c r="I9" i="3"/>
  <c r="J9" i="3"/>
  <c r="C9" i="3"/>
  <c r="C27" i="3"/>
  <c r="D27" i="3"/>
  <c r="E27" i="3"/>
  <c r="G27" i="3"/>
  <c r="I27" i="3"/>
  <c r="J27" i="3"/>
  <c r="C84" i="3"/>
  <c r="D84" i="3"/>
  <c r="E84" i="3"/>
  <c r="G84" i="3"/>
  <c r="I84" i="3"/>
  <c r="J84" i="3"/>
  <c r="D39" i="3"/>
  <c r="E39" i="3"/>
  <c r="G39" i="3"/>
  <c r="I39" i="3"/>
  <c r="J39" i="3"/>
  <c r="C39" i="3"/>
  <c r="C51" i="3"/>
  <c r="D51" i="3"/>
  <c r="E51" i="3"/>
  <c r="G51" i="3"/>
  <c r="I51" i="3"/>
  <c r="J51" i="3"/>
  <c r="C92" i="3"/>
  <c r="D92" i="3"/>
  <c r="E92" i="3"/>
  <c r="G92" i="3"/>
  <c r="I92" i="3"/>
  <c r="J92" i="3"/>
  <c r="D69" i="3"/>
  <c r="E69" i="3"/>
  <c r="G69" i="3"/>
  <c r="I69" i="3"/>
  <c r="J69" i="3"/>
  <c r="C69" i="3"/>
  <c r="C8" i="3"/>
  <c r="D8" i="3"/>
  <c r="E8" i="3"/>
  <c r="G8" i="3"/>
  <c r="I8" i="3"/>
  <c r="J8" i="3"/>
  <c r="C41" i="3"/>
  <c r="D41" i="3"/>
  <c r="E41" i="3"/>
  <c r="G41" i="3"/>
  <c r="I41" i="3"/>
  <c r="J41" i="3"/>
  <c r="D18" i="3"/>
  <c r="E18" i="3"/>
  <c r="G18" i="3"/>
  <c r="I18" i="3"/>
  <c r="J18" i="3"/>
  <c r="C18" i="3"/>
  <c r="C77" i="3"/>
  <c r="D77" i="3"/>
  <c r="E77" i="3"/>
  <c r="G77" i="3"/>
  <c r="I77" i="3"/>
  <c r="J77" i="3"/>
  <c r="C86" i="3"/>
  <c r="D86" i="3"/>
  <c r="E86" i="3"/>
  <c r="G86" i="3"/>
  <c r="I86" i="3"/>
  <c r="J86" i="3"/>
  <c r="D83" i="3"/>
  <c r="E83" i="3"/>
  <c r="G83" i="3"/>
  <c r="I83" i="3"/>
  <c r="J83" i="3"/>
  <c r="C83" i="3"/>
  <c r="C36" i="3"/>
  <c r="D36" i="3"/>
  <c r="E36" i="3"/>
  <c r="G36" i="3"/>
  <c r="I36" i="3"/>
  <c r="J36" i="3"/>
  <c r="C17" i="3"/>
  <c r="D17" i="3"/>
  <c r="E17" i="3"/>
  <c r="G17" i="3"/>
  <c r="I17" i="3"/>
  <c r="J17" i="3"/>
  <c r="D60" i="3"/>
  <c r="E60" i="3"/>
  <c r="G60" i="3"/>
  <c r="I60" i="3"/>
  <c r="J60" i="3"/>
  <c r="C60" i="3"/>
  <c r="C45" i="3"/>
  <c r="D45" i="3"/>
  <c r="E45" i="3"/>
  <c r="G45" i="3"/>
  <c r="I45" i="3"/>
  <c r="J45" i="3"/>
  <c r="C37" i="3"/>
  <c r="D37" i="3"/>
  <c r="E37" i="3"/>
  <c r="G37" i="3"/>
  <c r="I37" i="3"/>
  <c r="J37" i="3"/>
  <c r="D13" i="3"/>
  <c r="E13" i="3"/>
  <c r="G13" i="3"/>
  <c r="I13" i="3"/>
  <c r="J13" i="3"/>
  <c r="C13" i="3"/>
  <c r="C46" i="3"/>
  <c r="D46" i="3"/>
  <c r="E46" i="3"/>
  <c r="G46" i="3"/>
  <c r="I46" i="3"/>
  <c r="J46" i="3"/>
  <c r="C93" i="3"/>
  <c r="D93" i="3"/>
  <c r="E93" i="3"/>
  <c r="G93" i="3"/>
  <c r="I93" i="3"/>
  <c r="J93" i="3"/>
  <c r="D73" i="3"/>
  <c r="E73" i="3"/>
  <c r="G73" i="3"/>
  <c r="I73" i="3"/>
  <c r="J73" i="3"/>
  <c r="C73" i="3"/>
  <c r="C48" i="3"/>
  <c r="D48" i="3"/>
  <c r="E48" i="3"/>
  <c r="G48" i="3"/>
  <c r="I48" i="3"/>
  <c r="J48" i="3"/>
  <c r="C56" i="3"/>
  <c r="D56" i="3"/>
  <c r="E56" i="3"/>
  <c r="G56" i="3"/>
  <c r="I56" i="3"/>
  <c r="J56" i="3"/>
  <c r="D57" i="3"/>
  <c r="E57" i="3"/>
  <c r="G57" i="3"/>
  <c r="I57" i="3"/>
  <c r="J57" i="3"/>
  <c r="C57" i="3"/>
  <c r="D91" i="3"/>
  <c r="E91" i="3"/>
  <c r="G91" i="3"/>
  <c r="I91" i="3"/>
  <c r="J91" i="3"/>
  <c r="D89" i="3"/>
  <c r="E89" i="3"/>
  <c r="G89" i="3"/>
  <c r="I89" i="3"/>
  <c r="J89" i="3"/>
  <c r="D97" i="3"/>
  <c r="E97" i="3"/>
  <c r="G97" i="3"/>
  <c r="I97" i="3"/>
  <c r="J97" i="3"/>
  <c r="C89" i="3"/>
  <c r="C97" i="3"/>
  <c r="C91" i="3"/>
  <c r="C6" i="3"/>
  <c r="D6" i="3"/>
  <c r="E6" i="3"/>
  <c r="G6" i="3"/>
  <c r="I6" i="3"/>
  <c r="J6" i="3"/>
  <c r="C30" i="3"/>
  <c r="D30" i="3"/>
  <c r="E30" i="3"/>
  <c r="G30" i="3"/>
  <c r="I30" i="3"/>
  <c r="J30" i="3"/>
  <c r="D71" i="3"/>
  <c r="E71" i="3"/>
  <c r="G71" i="3"/>
  <c r="I71" i="3"/>
  <c r="J71" i="3"/>
  <c r="C71" i="3"/>
  <c r="C12" i="3"/>
  <c r="D12" i="3"/>
  <c r="E12" i="3"/>
  <c r="G12" i="3"/>
  <c r="I12" i="3"/>
  <c r="J12" i="3"/>
  <c r="C10" i="3"/>
  <c r="D10" i="3"/>
  <c r="E10" i="3"/>
  <c r="G10" i="3"/>
  <c r="I10" i="3"/>
  <c r="J10" i="3"/>
  <c r="D7" i="3"/>
  <c r="E7" i="3"/>
  <c r="G7" i="3"/>
  <c r="I7" i="3"/>
  <c r="J7" i="3"/>
  <c r="C7" i="3"/>
  <c r="C21" i="3"/>
  <c r="D21" i="3"/>
  <c r="E21" i="3"/>
  <c r="G21" i="3"/>
  <c r="I21" i="3"/>
  <c r="J21" i="3"/>
  <c r="C61" i="3"/>
  <c r="D61" i="3"/>
  <c r="E61" i="3"/>
  <c r="G61" i="3"/>
  <c r="I61" i="3"/>
  <c r="J61" i="3"/>
  <c r="D67" i="3"/>
  <c r="E67" i="3"/>
  <c r="G67" i="3"/>
  <c r="I67" i="3"/>
  <c r="J67" i="3"/>
  <c r="C67" i="3"/>
  <c r="C52" i="3"/>
  <c r="D52" i="3"/>
  <c r="E52" i="3"/>
  <c r="G52" i="3"/>
  <c r="I52" i="3"/>
  <c r="J52" i="3"/>
  <c r="C98" i="3"/>
  <c r="D98" i="3"/>
  <c r="E98" i="3"/>
  <c r="G98" i="3"/>
  <c r="I98" i="3"/>
  <c r="J98" i="3"/>
  <c r="D26" i="3"/>
  <c r="E26" i="3"/>
  <c r="G26" i="3"/>
  <c r="I26" i="3"/>
  <c r="J26" i="3"/>
  <c r="C26" i="3"/>
  <c r="C82" i="3"/>
  <c r="D82" i="3"/>
  <c r="E82" i="3"/>
  <c r="G82" i="3"/>
  <c r="I82" i="3"/>
  <c r="J82" i="3"/>
  <c r="C85" i="3"/>
  <c r="D85" i="3"/>
  <c r="E85" i="3"/>
  <c r="G85" i="3"/>
  <c r="I85" i="3"/>
  <c r="J85" i="3"/>
  <c r="D68" i="3"/>
  <c r="E68" i="3"/>
  <c r="G68" i="3"/>
  <c r="I68" i="3"/>
  <c r="J68" i="3"/>
  <c r="C68" i="3"/>
  <c r="C90" i="3"/>
  <c r="D90" i="3"/>
  <c r="E90" i="3"/>
  <c r="G90" i="3"/>
  <c r="I90" i="3"/>
  <c r="J90" i="3"/>
  <c r="C58" i="3"/>
  <c r="D58" i="3"/>
  <c r="E58" i="3"/>
  <c r="G58" i="3"/>
  <c r="I58" i="3"/>
  <c r="J58" i="3"/>
  <c r="D23" i="3"/>
  <c r="E23" i="3"/>
  <c r="G23" i="3"/>
  <c r="I23" i="3"/>
  <c r="J23" i="3"/>
  <c r="C23" i="3"/>
  <c r="D64" i="3"/>
  <c r="E64" i="3"/>
  <c r="G64" i="3"/>
  <c r="I64" i="3"/>
  <c r="J64" i="3"/>
  <c r="D22" i="3"/>
  <c r="E22" i="3"/>
  <c r="G22" i="3"/>
  <c r="I22" i="3"/>
  <c r="J22" i="3"/>
  <c r="F25" i="6" s="1"/>
  <c r="E16" i="3"/>
  <c r="G16" i="3"/>
  <c r="I16" i="3"/>
  <c r="J16" i="3"/>
  <c r="D16" i="3"/>
  <c r="C64" i="3"/>
  <c r="C22" i="3"/>
  <c r="C16" i="3"/>
  <c r="U128" i="1"/>
  <c r="H95" i="3" s="1"/>
  <c r="S128" i="1"/>
  <c r="F95" i="3" s="1"/>
  <c r="U127" i="1"/>
  <c r="H87" i="3" s="1"/>
  <c r="S127" i="1"/>
  <c r="U126" i="1"/>
  <c r="S126" i="1"/>
  <c r="F55" i="3" s="1"/>
  <c r="U120" i="1"/>
  <c r="H34" i="3" s="1"/>
  <c r="S120" i="1"/>
  <c r="F34" i="3" s="1"/>
  <c r="H120" i="1"/>
  <c r="H92" i="3" s="1"/>
  <c r="F120" i="1"/>
  <c r="U119" i="1"/>
  <c r="H50" i="3" s="1"/>
  <c r="S119" i="1"/>
  <c r="F50" i="3" s="1"/>
  <c r="H119" i="1"/>
  <c r="H51" i="3" s="1"/>
  <c r="F119" i="1"/>
  <c r="U118" i="1"/>
  <c r="H44" i="3" s="1"/>
  <c r="S118" i="1"/>
  <c r="H118" i="1"/>
  <c r="H121" i="1" s="1"/>
  <c r="G30" i="7" s="1"/>
  <c r="F118" i="1"/>
  <c r="F69" i="3" s="1"/>
  <c r="U112" i="1"/>
  <c r="H54" i="3" s="1"/>
  <c r="S112" i="1"/>
  <c r="H112" i="1"/>
  <c r="H41" i="3" s="1"/>
  <c r="F112" i="1"/>
  <c r="F41" i="3" s="1"/>
  <c r="U111" i="1"/>
  <c r="H88" i="3" s="1"/>
  <c r="S111" i="1"/>
  <c r="F88" i="3" s="1"/>
  <c r="H111" i="1"/>
  <c r="H8" i="3" s="1"/>
  <c r="F111" i="1"/>
  <c r="F8" i="3" s="1"/>
  <c r="U110" i="1"/>
  <c r="S110" i="1"/>
  <c r="H110" i="1"/>
  <c r="F110" i="1"/>
  <c r="F18" i="3" s="1"/>
  <c r="U104" i="1"/>
  <c r="H24" i="3" s="1"/>
  <c r="S104" i="1"/>
  <c r="H104" i="1"/>
  <c r="H86" i="3" s="1"/>
  <c r="F104" i="1"/>
  <c r="F86" i="3" s="1"/>
  <c r="U103" i="1"/>
  <c r="H35" i="3" s="1"/>
  <c r="S103" i="1"/>
  <c r="F35" i="3" s="1"/>
  <c r="H103" i="1"/>
  <c r="H77" i="3" s="1"/>
  <c r="F103" i="1"/>
  <c r="U102" i="1"/>
  <c r="S102" i="1"/>
  <c r="H102" i="1"/>
  <c r="F102" i="1"/>
  <c r="F83" i="3" s="1"/>
  <c r="U96" i="1"/>
  <c r="H11" i="3" s="1"/>
  <c r="S96" i="1"/>
  <c r="H96" i="1"/>
  <c r="H17" i="3" s="1"/>
  <c r="F96" i="1"/>
  <c r="U95" i="1"/>
  <c r="S95" i="1"/>
  <c r="F70" i="3" s="1"/>
  <c r="H95" i="1"/>
  <c r="H36" i="3" s="1"/>
  <c r="F95" i="1"/>
  <c r="U94" i="1"/>
  <c r="S94" i="1"/>
  <c r="H94" i="1"/>
  <c r="F94" i="1"/>
  <c r="F60" i="3" s="1"/>
  <c r="U88" i="1"/>
  <c r="H94" i="3" s="1"/>
  <c r="S88" i="1"/>
  <c r="F94" i="3" s="1"/>
  <c r="H88" i="1"/>
  <c r="H37" i="3" s="1"/>
  <c r="F88" i="1"/>
  <c r="F37" i="3" s="1"/>
  <c r="U87" i="1"/>
  <c r="H66" i="3" s="1"/>
  <c r="S87" i="1"/>
  <c r="F66" i="3" s="1"/>
  <c r="H87" i="1"/>
  <c r="H45" i="3" s="1"/>
  <c r="F87" i="1"/>
  <c r="U86" i="1"/>
  <c r="H47" i="3" s="1"/>
  <c r="S86" i="1"/>
  <c r="H86" i="1"/>
  <c r="F86" i="1"/>
  <c r="U80" i="1"/>
  <c r="H28" i="3" s="1"/>
  <c r="S80" i="1"/>
  <c r="H80" i="1"/>
  <c r="H93" i="3" s="1"/>
  <c r="F80" i="1"/>
  <c r="F93" i="3" s="1"/>
  <c r="U79" i="1"/>
  <c r="H49" i="3" s="1"/>
  <c r="S79" i="1"/>
  <c r="F49" i="3" s="1"/>
  <c r="H79" i="1"/>
  <c r="H46" i="3" s="1"/>
  <c r="F79" i="1"/>
  <c r="F46" i="3" s="1"/>
  <c r="U78" i="1"/>
  <c r="S78" i="1"/>
  <c r="H78" i="1"/>
  <c r="H81" i="1" s="1"/>
  <c r="G31" i="7" s="1"/>
  <c r="F78" i="1"/>
  <c r="F73" i="3" s="1"/>
  <c r="U72" i="1"/>
  <c r="H32" i="3" s="1"/>
  <c r="S72" i="1"/>
  <c r="Y72" i="1" s="1"/>
  <c r="H72" i="1"/>
  <c r="H56" i="3" s="1"/>
  <c r="F72" i="1"/>
  <c r="F56" i="3" s="1"/>
  <c r="U71" i="1"/>
  <c r="H25" i="3" s="1"/>
  <c r="S71" i="1"/>
  <c r="F25" i="3" s="1"/>
  <c r="H71" i="1"/>
  <c r="H48" i="3" s="1"/>
  <c r="F71" i="1"/>
  <c r="U70" i="1"/>
  <c r="U73" i="1" s="1"/>
  <c r="G19" i="7" s="1"/>
  <c r="S70" i="1"/>
  <c r="H70" i="1"/>
  <c r="H57" i="3" s="1"/>
  <c r="F70" i="1"/>
  <c r="F57" i="3" s="1"/>
  <c r="U64" i="1"/>
  <c r="H15" i="3" s="1"/>
  <c r="S64" i="1"/>
  <c r="H64" i="1"/>
  <c r="H97" i="3" s="1"/>
  <c r="F64" i="1"/>
  <c r="F97" i="3" s="1"/>
  <c r="U63" i="1"/>
  <c r="S63" i="1"/>
  <c r="F81" i="3" s="1"/>
  <c r="H63" i="1"/>
  <c r="H89" i="3" s="1"/>
  <c r="F63" i="1"/>
  <c r="U62" i="1"/>
  <c r="S62" i="1"/>
  <c r="H62" i="1"/>
  <c r="F62" i="1"/>
  <c r="U56" i="1"/>
  <c r="H80" i="3" s="1"/>
  <c r="S56" i="1"/>
  <c r="F80" i="3" s="1"/>
  <c r="H56" i="1"/>
  <c r="H30" i="3" s="1"/>
  <c r="F56" i="1"/>
  <c r="F30" i="3" s="1"/>
  <c r="U55" i="1"/>
  <c r="H76" i="3" s="1"/>
  <c r="S55" i="1"/>
  <c r="F76" i="3" s="1"/>
  <c r="H55" i="1"/>
  <c r="H6" i="3" s="1"/>
  <c r="F55" i="1"/>
  <c r="U54" i="1"/>
  <c r="H53" i="3" s="1"/>
  <c r="S54" i="1"/>
  <c r="H54" i="1"/>
  <c r="H57" i="1" s="1"/>
  <c r="G10" i="7" s="1"/>
  <c r="F54" i="1"/>
  <c r="U48" i="1"/>
  <c r="H33" i="3" s="1"/>
  <c r="S48" i="1"/>
  <c r="H48" i="1"/>
  <c r="H10" i="3" s="1"/>
  <c r="F48" i="1"/>
  <c r="F10" i="3" s="1"/>
  <c r="U47" i="1"/>
  <c r="H31" i="3" s="1"/>
  <c r="S47" i="1"/>
  <c r="F31" i="3" s="1"/>
  <c r="H47" i="1"/>
  <c r="H12" i="3" s="1"/>
  <c r="F47" i="1"/>
  <c r="F12" i="3" s="1"/>
  <c r="U46" i="1"/>
  <c r="S46" i="1"/>
  <c r="H46" i="1"/>
  <c r="F46" i="1"/>
  <c r="F7" i="3" s="1"/>
  <c r="U40" i="1"/>
  <c r="H59" i="3" s="1"/>
  <c r="S40" i="1"/>
  <c r="H40" i="1"/>
  <c r="H61" i="3" s="1"/>
  <c r="F40" i="1"/>
  <c r="F61" i="3" s="1"/>
  <c r="U39" i="1"/>
  <c r="H74" i="3" s="1"/>
  <c r="S39" i="1"/>
  <c r="F74" i="3" s="1"/>
  <c r="H39" i="1"/>
  <c r="H21" i="3" s="1"/>
  <c r="F39" i="1"/>
  <c r="F21" i="3" s="1"/>
  <c r="U38" i="1"/>
  <c r="S38" i="1"/>
  <c r="H38" i="1"/>
  <c r="F38" i="1"/>
  <c r="U32" i="1"/>
  <c r="H78" i="3" s="1"/>
  <c r="S32" i="1"/>
  <c r="H32" i="1"/>
  <c r="H98" i="3" s="1"/>
  <c r="F32" i="1"/>
  <c r="U31" i="1"/>
  <c r="S31" i="1"/>
  <c r="F63" i="3" s="1"/>
  <c r="H31" i="1"/>
  <c r="H52" i="3" s="1"/>
  <c r="F31" i="1"/>
  <c r="U30" i="1"/>
  <c r="U33" i="1" s="1"/>
  <c r="G26" i="7" s="1"/>
  <c r="S30" i="1"/>
  <c r="H30" i="1"/>
  <c r="H26" i="3" s="1"/>
  <c r="F30" i="1"/>
  <c r="U24" i="1"/>
  <c r="H38" i="3" s="1"/>
  <c r="S24" i="1"/>
  <c r="H24" i="1"/>
  <c r="H85" i="3" s="1"/>
  <c r="F24" i="1"/>
  <c r="U23" i="1"/>
  <c r="H40" i="3" s="1"/>
  <c r="S23" i="1"/>
  <c r="F40" i="3" s="1"/>
  <c r="H23" i="1"/>
  <c r="H82" i="3" s="1"/>
  <c r="F23" i="1"/>
  <c r="U22" i="1"/>
  <c r="H20" i="3" s="1"/>
  <c r="S22" i="1"/>
  <c r="H22" i="1"/>
  <c r="F22" i="1"/>
  <c r="F68" i="3" s="1"/>
  <c r="U16" i="1"/>
  <c r="H43" i="3" s="1"/>
  <c r="S16" i="1"/>
  <c r="Y16" i="1" s="1"/>
  <c r="H16" i="1"/>
  <c r="H58" i="3" s="1"/>
  <c r="F16" i="1"/>
  <c r="F58" i="3" s="1"/>
  <c r="U15" i="1"/>
  <c r="S15" i="1"/>
  <c r="F65" i="3" s="1"/>
  <c r="H15" i="1"/>
  <c r="H90" i="3" s="1"/>
  <c r="F15" i="1"/>
  <c r="F90" i="3" s="1"/>
  <c r="U14" i="1"/>
  <c r="S14" i="1"/>
  <c r="F9" i="3" s="1"/>
  <c r="H14" i="1"/>
  <c r="F14" i="1"/>
  <c r="F23" i="3" s="1"/>
  <c r="U8" i="1"/>
  <c r="H84" i="3" s="1"/>
  <c r="S8" i="1"/>
  <c r="F84" i="3" s="1"/>
  <c r="U7" i="1"/>
  <c r="H27" i="3" s="1"/>
  <c r="S7" i="1"/>
  <c r="F27" i="3" s="1"/>
  <c r="U6" i="1"/>
  <c r="H39" i="3" s="1"/>
  <c r="S6" i="1"/>
  <c r="F39" i="3" s="1"/>
  <c r="F7" i="1"/>
  <c r="F64" i="3" s="1"/>
  <c r="F6" i="1"/>
  <c r="H8" i="1"/>
  <c r="H7" i="1"/>
  <c r="H64" i="3" s="1"/>
  <c r="H6" i="1"/>
  <c r="H16" i="3" s="1"/>
  <c r="F8" i="1"/>
  <c r="U17" i="1" l="1"/>
  <c r="G13" i="7" s="1"/>
  <c r="E44" i="5"/>
  <c r="E29" i="6"/>
  <c r="E34" i="6"/>
  <c r="E22" i="4"/>
  <c r="F29" i="6"/>
  <c r="E7" i="4"/>
  <c r="E15" i="5"/>
  <c r="L10" i="3"/>
  <c r="F16" i="6"/>
  <c r="E15" i="6"/>
  <c r="E11" i="4"/>
  <c r="E52" i="4"/>
  <c r="E91" i="4"/>
  <c r="E7" i="5"/>
  <c r="F20" i="6"/>
  <c r="E14" i="4"/>
  <c r="E24" i="6"/>
  <c r="E48" i="6"/>
  <c r="E17" i="6"/>
  <c r="E24" i="4"/>
  <c r="H105" i="1"/>
  <c r="G35" i="7" s="1"/>
  <c r="F49" i="6"/>
  <c r="E21" i="6"/>
  <c r="E47" i="5"/>
  <c r="E54" i="5"/>
  <c r="E98" i="6"/>
  <c r="E86" i="4"/>
  <c r="E93" i="6"/>
  <c r="E81" i="6"/>
  <c r="E48" i="5"/>
  <c r="E83" i="5"/>
  <c r="F7" i="6"/>
  <c r="E31" i="6"/>
  <c r="E33" i="6"/>
  <c r="E58" i="5"/>
  <c r="F59" i="6"/>
  <c r="E49" i="4"/>
  <c r="F30" i="6"/>
  <c r="E37" i="6"/>
  <c r="E25" i="6"/>
  <c r="H25" i="6" s="1"/>
  <c r="F48" i="6"/>
  <c r="E81" i="5"/>
  <c r="E59" i="6"/>
  <c r="F17" i="6"/>
  <c r="E30" i="6"/>
  <c r="E83" i="4"/>
  <c r="E88" i="4"/>
  <c r="E84" i="5"/>
  <c r="E82" i="4"/>
  <c r="E35" i="5"/>
  <c r="E95" i="4"/>
  <c r="F35" i="6"/>
  <c r="E13" i="6"/>
  <c r="F13" i="6"/>
  <c r="F34" i="6"/>
  <c r="H34" i="6" s="1"/>
  <c r="H65" i="1"/>
  <c r="G37" i="7" s="1"/>
  <c r="E67" i="5"/>
  <c r="F9" i="6"/>
  <c r="E13" i="5"/>
  <c r="E39" i="5"/>
  <c r="E71" i="5"/>
  <c r="F56" i="6"/>
  <c r="E48" i="4"/>
  <c r="E20" i="6"/>
  <c r="F31" i="6"/>
  <c r="E27" i="6"/>
  <c r="E46" i="6"/>
  <c r="E32" i="6"/>
  <c r="F26" i="6"/>
  <c r="E62" i="6"/>
  <c r="E22" i="5"/>
  <c r="E46" i="5"/>
  <c r="E8" i="4"/>
  <c r="F40" i="6"/>
  <c r="E57" i="6"/>
  <c r="E40" i="4"/>
  <c r="F58" i="6"/>
  <c r="F69" i="6"/>
  <c r="E82" i="6"/>
  <c r="E16" i="5"/>
  <c r="E40" i="6"/>
  <c r="E34" i="5"/>
  <c r="F39" i="6"/>
  <c r="E14" i="5"/>
  <c r="E23" i="5"/>
  <c r="F67" i="6"/>
  <c r="E58" i="6"/>
  <c r="E32" i="5"/>
  <c r="E88" i="6"/>
  <c r="E69" i="6"/>
  <c r="H69" i="6" s="1"/>
  <c r="E21" i="4"/>
  <c r="E87" i="6"/>
  <c r="E45" i="5"/>
  <c r="E101" i="5"/>
  <c r="F101" i="6"/>
  <c r="E32" i="4"/>
  <c r="E37" i="4"/>
  <c r="E73" i="4"/>
  <c r="E38" i="4"/>
  <c r="F44" i="6"/>
  <c r="E51" i="5"/>
  <c r="E67" i="6"/>
  <c r="H67" i="6" s="1"/>
  <c r="F37" i="6"/>
  <c r="E56" i="6"/>
  <c r="E57" i="4"/>
  <c r="E53" i="5"/>
  <c r="E38" i="5"/>
  <c r="E87" i="4"/>
  <c r="F72" i="6"/>
  <c r="E90" i="6"/>
  <c r="E63" i="4"/>
  <c r="F63" i="6"/>
  <c r="E80" i="4"/>
  <c r="E95" i="5"/>
  <c r="F57" i="6"/>
  <c r="E36" i="5"/>
  <c r="E90" i="4"/>
  <c r="E93" i="4"/>
  <c r="E72" i="6"/>
  <c r="F82" i="6"/>
  <c r="E51" i="4"/>
  <c r="E34" i="4"/>
  <c r="E46" i="4"/>
  <c r="E50" i="4"/>
  <c r="E99" i="6"/>
  <c r="F99" i="6"/>
  <c r="E61" i="6"/>
  <c r="F33" i="6"/>
  <c r="F12" i="6"/>
  <c r="E8" i="5"/>
  <c r="E80" i="5"/>
  <c r="E61" i="4"/>
  <c r="U65" i="1"/>
  <c r="G16" i="7" s="1"/>
  <c r="E33" i="5"/>
  <c r="E102" i="5"/>
  <c r="E76" i="5"/>
  <c r="E77" i="4"/>
  <c r="E85" i="5"/>
  <c r="E17" i="4"/>
  <c r="F15" i="6"/>
  <c r="F27" i="6"/>
  <c r="E72" i="5"/>
  <c r="F46" i="6"/>
  <c r="H46" i="6" s="1"/>
  <c r="F21" i="6"/>
  <c r="E55" i="6"/>
  <c r="F70" i="6"/>
  <c r="E70" i="6"/>
  <c r="Y96" i="1"/>
  <c r="E71" i="6"/>
  <c r="E25" i="4"/>
  <c r="Y80" i="1"/>
  <c r="Y64" i="1"/>
  <c r="F75" i="6"/>
  <c r="E56" i="5"/>
  <c r="E74" i="4"/>
  <c r="Y48" i="1"/>
  <c r="Y40" i="1"/>
  <c r="E27" i="4"/>
  <c r="E55" i="4"/>
  <c r="E64" i="6"/>
  <c r="F32" i="6"/>
  <c r="E9" i="4"/>
  <c r="E81" i="4"/>
  <c r="E9" i="6"/>
  <c r="F81" i="6"/>
  <c r="E66" i="5"/>
  <c r="E68" i="4"/>
  <c r="F28" i="6"/>
  <c r="F94" i="6"/>
  <c r="E94" i="6"/>
  <c r="E75" i="5"/>
  <c r="F99" i="5"/>
  <c r="E96" i="4"/>
  <c r="E98" i="4"/>
  <c r="F51" i="6"/>
  <c r="E49" i="6"/>
  <c r="E51" i="6"/>
  <c r="F65" i="6"/>
  <c r="F97" i="4"/>
  <c r="E97" i="4"/>
  <c r="F14" i="6"/>
  <c r="E14" i="6"/>
  <c r="F38" i="6"/>
  <c r="E38" i="6"/>
  <c r="H97" i="1"/>
  <c r="G15" i="7" s="1"/>
  <c r="E12" i="6"/>
  <c r="E96" i="6"/>
  <c r="F43" i="6"/>
  <c r="E57" i="5"/>
  <c r="F89" i="6"/>
  <c r="E29" i="5"/>
  <c r="F79" i="5"/>
  <c r="E41" i="4"/>
  <c r="F62" i="6"/>
  <c r="F80" i="6"/>
  <c r="E12" i="5"/>
  <c r="F93" i="6"/>
  <c r="E62" i="5"/>
  <c r="E44" i="4"/>
  <c r="E43" i="5"/>
  <c r="E22" i="6"/>
  <c r="E30" i="5"/>
  <c r="E63" i="5"/>
  <c r="E15" i="4"/>
  <c r="E37" i="5"/>
  <c r="E94" i="4"/>
  <c r="F18" i="6"/>
  <c r="F100" i="6"/>
  <c r="E18" i="6"/>
  <c r="F102" i="4"/>
  <c r="E35" i="4"/>
  <c r="E102" i="4"/>
  <c r="F90" i="6"/>
  <c r="F99" i="4"/>
  <c r="F60" i="6"/>
  <c r="E88" i="5"/>
  <c r="F73" i="6"/>
  <c r="E100" i="5"/>
  <c r="E20" i="5"/>
  <c r="F52" i="6"/>
  <c r="E17" i="5"/>
  <c r="F45" i="6"/>
  <c r="E54" i="6"/>
  <c r="E30" i="4"/>
  <c r="E53" i="6"/>
  <c r="E80" i="6"/>
  <c r="E69" i="5"/>
  <c r="E60" i="6"/>
  <c r="E62" i="4"/>
  <c r="F84" i="6"/>
  <c r="E36" i="4"/>
  <c r="F54" i="6"/>
  <c r="E87" i="5"/>
  <c r="E67" i="4"/>
  <c r="F53" i="6"/>
  <c r="E29" i="4"/>
  <c r="E104" i="5"/>
  <c r="E75" i="4"/>
  <c r="E11" i="5"/>
  <c r="E73" i="5"/>
  <c r="E23" i="4"/>
  <c r="E49" i="5"/>
  <c r="E82" i="5"/>
  <c r="E28" i="6"/>
  <c r="E39" i="6"/>
  <c r="E9" i="5"/>
  <c r="E56" i="4"/>
  <c r="E35" i="6"/>
  <c r="F76" i="6"/>
  <c r="F92" i="6"/>
  <c r="E78" i="4"/>
  <c r="E73" i="6"/>
  <c r="F95" i="6"/>
  <c r="E93" i="5"/>
  <c r="E65" i="6"/>
  <c r="E71" i="4"/>
  <c r="E99" i="4"/>
  <c r="E103" i="6"/>
  <c r="H103" i="6" s="1"/>
  <c r="E101" i="6"/>
  <c r="F104" i="4"/>
  <c r="E12" i="4"/>
  <c r="E16" i="6"/>
  <c r="F11" i="6"/>
  <c r="E91" i="5"/>
  <c r="F8" i="6"/>
  <c r="F19" i="6"/>
  <c r="E21" i="5"/>
  <c r="E42" i="4"/>
  <c r="E25" i="5"/>
  <c r="F23" i="6"/>
  <c r="E45" i="4"/>
  <c r="F47" i="6"/>
  <c r="E20" i="4"/>
  <c r="E26" i="4"/>
  <c r="E27" i="5"/>
  <c r="F36" i="6"/>
  <c r="E52" i="6"/>
  <c r="E79" i="4"/>
  <c r="E31" i="5"/>
  <c r="F10" i="6"/>
  <c r="E45" i="6"/>
  <c r="F41" i="6"/>
  <c r="E42" i="5"/>
  <c r="F42" i="6"/>
  <c r="E26" i="6"/>
  <c r="E86" i="5"/>
  <c r="E59" i="4"/>
  <c r="E18" i="5"/>
  <c r="E44" i="6"/>
  <c r="F55" i="6"/>
  <c r="E52" i="5"/>
  <c r="F66" i="6"/>
  <c r="F68" i="6"/>
  <c r="E64" i="5"/>
  <c r="E19" i="5"/>
  <c r="F77" i="6"/>
  <c r="E76" i="6"/>
  <c r="H76" i="6" s="1"/>
  <c r="E65" i="5"/>
  <c r="E74" i="5"/>
  <c r="F50" i="6"/>
  <c r="E18" i="4"/>
  <c r="E55" i="5"/>
  <c r="E92" i="6"/>
  <c r="E26" i="5"/>
  <c r="F74" i="6"/>
  <c r="F78" i="6"/>
  <c r="E59" i="5"/>
  <c r="E43" i="4"/>
  <c r="E89" i="5"/>
  <c r="E63" i="6"/>
  <c r="F91" i="6"/>
  <c r="E68" i="5"/>
  <c r="E95" i="6"/>
  <c r="F86" i="6"/>
  <c r="E58" i="4"/>
  <c r="E84" i="6"/>
  <c r="F85" i="6"/>
  <c r="E61" i="5"/>
  <c r="E53" i="4"/>
  <c r="E77" i="5"/>
  <c r="F97" i="6"/>
  <c r="E89" i="6"/>
  <c r="F79" i="6"/>
  <c r="E99" i="5"/>
  <c r="E96" i="5"/>
  <c r="F83" i="6"/>
  <c r="E100" i="6"/>
  <c r="F104" i="6"/>
  <c r="E98" i="5"/>
  <c r="F102" i="6"/>
  <c r="E97" i="5"/>
  <c r="E7" i="6"/>
  <c r="E10" i="5"/>
  <c r="E11" i="6"/>
  <c r="E10" i="4"/>
  <c r="F22" i="6"/>
  <c r="E13" i="4"/>
  <c r="E8" i="6"/>
  <c r="E19" i="6"/>
  <c r="E54" i="4"/>
  <c r="F24" i="6"/>
  <c r="E76" i="4"/>
  <c r="E23" i="6"/>
  <c r="E94" i="5"/>
  <c r="E43" i="6"/>
  <c r="E19" i="4"/>
  <c r="E47" i="6"/>
  <c r="E36" i="6"/>
  <c r="E41" i="5"/>
  <c r="E47" i="4"/>
  <c r="E66" i="4"/>
  <c r="E10" i="6"/>
  <c r="E40" i="5"/>
  <c r="E41" i="6"/>
  <c r="E89" i="4"/>
  <c r="E65" i="4"/>
  <c r="E42" i="6"/>
  <c r="E28" i="5"/>
  <c r="E69" i="4"/>
  <c r="E31" i="4"/>
  <c r="E50" i="5"/>
  <c r="E84" i="4"/>
  <c r="F61" i="6"/>
  <c r="E66" i="6"/>
  <c r="E68" i="6"/>
  <c r="F71" i="6"/>
  <c r="E92" i="4"/>
  <c r="E77" i="6"/>
  <c r="E92" i="5"/>
  <c r="E75" i="6"/>
  <c r="E16" i="4"/>
  <c r="E64" i="4"/>
  <c r="E50" i="6"/>
  <c r="F88" i="6"/>
  <c r="E28" i="4"/>
  <c r="E78" i="5"/>
  <c r="E33" i="4"/>
  <c r="E74" i="6"/>
  <c r="E24" i="5"/>
  <c r="E78" i="6"/>
  <c r="E60" i="4"/>
  <c r="F87" i="6"/>
  <c r="E85" i="4"/>
  <c r="E70" i="5"/>
  <c r="E91" i="6"/>
  <c r="E39" i="4"/>
  <c r="E90" i="5"/>
  <c r="E86" i="6"/>
  <c r="F64" i="6"/>
  <c r="E60" i="5"/>
  <c r="E85" i="6"/>
  <c r="E100" i="4"/>
  <c r="F96" i="6"/>
  <c r="E70" i="4"/>
  <c r="E97" i="6"/>
  <c r="E79" i="5"/>
  <c r="E79" i="6"/>
  <c r="E72" i="4"/>
  <c r="F98" i="6"/>
  <c r="E101" i="4"/>
  <c r="E83" i="6"/>
  <c r="E103" i="5"/>
  <c r="E104" i="6"/>
  <c r="E103" i="4"/>
  <c r="E102" i="6"/>
  <c r="E104" i="4"/>
  <c r="U81" i="1"/>
  <c r="G22" i="7" s="1"/>
  <c r="U97" i="1"/>
  <c r="G8" i="7" s="1"/>
  <c r="U113" i="1"/>
  <c r="G28" i="7" s="1"/>
  <c r="U49" i="1"/>
  <c r="G17" i="7" s="1"/>
  <c r="U41" i="1"/>
  <c r="G34" i="7" s="1"/>
  <c r="L23" i="1"/>
  <c r="L31" i="1"/>
  <c r="L55" i="1"/>
  <c r="L63" i="1"/>
  <c r="L71" i="1"/>
  <c r="L87" i="1"/>
  <c r="L95" i="1"/>
  <c r="L96" i="1"/>
  <c r="L103" i="1"/>
  <c r="L119" i="1"/>
  <c r="L120" i="1"/>
  <c r="H69" i="3"/>
  <c r="Y32" i="1"/>
  <c r="H113" i="1"/>
  <c r="G7" i="7" s="1"/>
  <c r="F48" i="3"/>
  <c r="H79" i="3"/>
  <c r="H62" i="3"/>
  <c r="F62" i="5" s="1"/>
  <c r="L104" i="1"/>
  <c r="F43" i="3"/>
  <c r="H42" i="3"/>
  <c r="H89" i="1"/>
  <c r="G12" i="7" s="1"/>
  <c r="Y31" i="1"/>
  <c r="Y95" i="1"/>
  <c r="U105" i="1"/>
  <c r="G9" i="7" s="1"/>
  <c r="Y104" i="1"/>
  <c r="Y112" i="1"/>
  <c r="H71" i="3"/>
  <c r="H91" i="3"/>
  <c r="F90" i="5" s="1"/>
  <c r="H83" i="3"/>
  <c r="H9" i="3"/>
  <c r="Y63" i="1"/>
  <c r="L64" i="1"/>
  <c r="L72" i="1"/>
  <c r="H73" i="1"/>
  <c r="G24" i="7" s="1"/>
  <c r="H60" i="3"/>
  <c r="H13" i="3"/>
  <c r="F17" i="5" s="1"/>
  <c r="L40" i="1"/>
  <c r="L39" i="1"/>
  <c r="H41" i="1"/>
  <c r="G21" i="7" s="1"/>
  <c r="H67" i="3"/>
  <c r="L24" i="1"/>
  <c r="H25" i="1"/>
  <c r="G33" i="7" s="1"/>
  <c r="H68" i="3"/>
  <c r="H33" i="1"/>
  <c r="G32" i="7" s="1"/>
  <c r="L32" i="1"/>
  <c r="F77" i="3"/>
  <c r="L90" i="3"/>
  <c r="L50" i="3"/>
  <c r="L84" i="3"/>
  <c r="L12" i="3"/>
  <c r="L30" i="3"/>
  <c r="L57" i="3"/>
  <c r="L88" i="3"/>
  <c r="L34" i="3"/>
  <c r="L39" i="3"/>
  <c r="L74" i="3"/>
  <c r="L37" i="3"/>
  <c r="L31" i="3"/>
  <c r="L25" i="3"/>
  <c r="L46" i="3"/>
  <c r="L49" i="3"/>
  <c r="L66" i="3"/>
  <c r="L94" i="3"/>
  <c r="L35" i="3"/>
  <c r="L8" i="3"/>
  <c r="Y38" i="1"/>
  <c r="S41" i="1"/>
  <c r="E34" i="7" s="1"/>
  <c r="H49" i="1"/>
  <c r="G6" i="7" s="1"/>
  <c r="L54" i="1"/>
  <c r="F57" i="1"/>
  <c r="E10" i="7" s="1"/>
  <c r="K10" i="7" s="1"/>
  <c r="L86" i="1"/>
  <c r="F89" i="1"/>
  <c r="E12" i="7" s="1"/>
  <c r="Y102" i="1"/>
  <c r="S105" i="1"/>
  <c r="E9" i="7" s="1"/>
  <c r="D7" i="6"/>
  <c r="D9" i="4"/>
  <c r="D7" i="5"/>
  <c r="C32" i="4"/>
  <c r="C11" i="6"/>
  <c r="C33" i="5"/>
  <c r="C15" i="6"/>
  <c r="C8" i="5"/>
  <c r="C10" i="4"/>
  <c r="C61" i="4"/>
  <c r="C8" i="6"/>
  <c r="C43" i="5"/>
  <c r="D14" i="4"/>
  <c r="D31" i="6"/>
  <c r="D13" i="5"/>
  <c r="D42" i="4"/>
  <c r="D24" i="6"/>
  <c r="D73" i="5"/>
  <c r="C76" i="4"/>
  <c r="C25" i="5"/>
  <c r="C18" i="6"/>
  <c r="C23" i="4"/>
  <c r="C71" i="5"/>
  <c r="C23" i="6"/>
  <c r="D45" i="4"/>
  <c r="D49" i="5"/>
  <c r="D40" i="6"/>
  <c r="C46" i="6"/>
  <c r="C46" i="5"/>
  <c r="C19" i="4"/>
  <c r="C11" i="4"/>
  <c r="C47" i="6"/>
  <c r="C15" i="5"/>
  <c r="C96" i="4"/>
  <c r="C27" i="5"/>
  <c r="C28" i="6"/>
  <c r="C73" i="4"/>
  <c r="C34" i="5"/>
  <c r="C36" i="6"/>
  <c r="H73" i="3"/>
  <c r="D52" i="6"/>
  <c r="D35" i="4"/>
  <c r="D41" i="5"/>
  <c r="C22" i="4"/>
  <c r="C44" i="5"/>
  <c r="C59" i="6"/>
  <c r="C47" i="4"/>
  <c r="C49" i="6"/>
  <c r="C48" i="5"/>
  <c r="D36" i="4"/>
  <c r="D45" i="6"/>
  <c r="D40" i="5"/>
  <c r="C52" i="4"/>
  <c r="C41" i="6"/>
  <c r="C84" i="5"/>
  <c r="D49" i="4"/>
  <c r="D17" i="6"/>
  <c r="D83" i="5"/>
  <c r="C91" i="4"/>
  <c r="C85" i="5"/>
  <c r="C42" i="6"/>
  <c r="D82" i="4"/>
  <c r="D26" i="6"/>
  <c r="D28" i="5"/>
  <c r="D59" i="4"/>
  <c r="D9" i="5"/>
  <c r="D21" i="6"/>
  <c r="C31" i="4"/>
  <c r="C62" i="6"/>
  <c r="C18" i="5"/>
  <c r="C56" i="4"/>
  <c r="C55" i="6"/>
  <c r="C47" i="5"/>
  <c r="C84" i="4"/>
  <c r="C52" i="5"/>
  <c r="C38" i="6"/>
  <c r="C41" i="4"/>
  <c r="C66" i="6"/>
  <c r="C29" i="5"/>
  <c r="D83" i="4"/>
  <c r="D35" i="6"/>
  <c r="D64" i="5"/>
  <c r="H63" i="3"/>
  <c r="D57" i="4"/>
  <c r="D75" i="6"/>
  <c r="D56" i="5"/>
  <c r="D16" i="4"/>
  <c r="D65" i="5"/>
  <c r="D53" i="6"/>
  <c r="D74" i="5"/>
  <c r="D80" i="6"/>
  <c r="D64" i="4"/>
  <c r="D50" i="6"/>
  <c r="D50" i="4"/>
  <c r="D32" i="5"/>
  <c r="C18" i="4"/>
  <c r="C88" i="6"/>
  <c r="C69" i="5"/>
  <c r="D87" i="4"/>
  <c r="D74" i="6"/>
  <c r="D72" i="5"/>
  <c r="D78" i="4"/>
  <c r="D78" i="6"/>
  <c r="D88" i="5"/>
  <c r="C80" i="4"/>
  <c r="C86" i="6"/>
  <c r="C80" i="5"/>
  <c r="D85" i="6"/>
  <c r="D44" i="4"/>
  <c r="D62" i="5"/>
  <c r="D61" i="5"/>
  <c r="D65" i="6"/>
  <c r="D100" i="4"/>
  <c r="D98" i="4"/>
  <c r="D79" i="6"/>
  <c r="D75" i="5"/>
  <c r="L30" i="1"/>
  <c r="M30" i="1" s="1"/>
  <c r="F33" i="1"/>
  <c r="E32" i="7" s="1"/>
  <c r="L62" i="1"/>
  <c r="F65" i="1"/>
  <c r="E37" i="7" s="1"/>
  <c r="C9" i="4"/>
  <c r="C7" i="6"/>
  <c r="C7" i="5"/>
  <c r="D7" i="4"/>
  <c r="D25" i="6"/>
  <c r="D30" i="5"/>
  <c r="C15" i="4"/>
  <c r="C63" i="5"/>
  <c r="C22" i="6"/>
  <c r="F85" i="3"/>
  <c r="F82" i="3"/>
  <c r="C17" i="4"/>
  <c r="C33" i="6"/>
  <c r="C94" i="5"/>
  <c r="F6" i="3"/>
  <c r="D34" i="4"/>
  <c r="D58" i="5"/>
  <c r="D34" i="6"/>
  <c r="C26" i="4"/>
  <c r="C12" i="6"/>
  <c r="C20" i="5"/>
  <c r="C35" i="4"/>
  <c r="C52" i="6"/>
  <c r="C41" i="5"/>
  <c r="F45" i="3"/>
  <c r="C36" i="4"/>
  <c r="C40" i="5"/>
  <c r="C45" i="6"/>
  <c r="F17" i="3"/>
  <c r="F8" i="4" s="1"/>
  <c r="F36" i="3"/>
  <c r="C82" i="4"/>
  <c r="C26" i="6"/>
  <c r="C28" i="5"/>
  <c r="C59" i="4"/>
  <c r="C9" i="5"/>
  <c r="C21" i="6"/>
  <c r="F51" i="3"/>
  <c r="C61" i="6"/>
  <c r="C27" i="4"/>
  <c r="C51" i="5"/>
  <c r="C16" i="4"/>
  <c r="C65" i="5"/>
  <c r="C53" i="6"/>
  <c r="D29" i="4"/>
  <c r="D92" i="6"/>
  <c r="D78" i="5"/>
  <c r="H29" i="3"/>
  <c r="C33" i="4"/>
  <c r="C60" i="6"/>
  <c r="C26" i="5"/>
  <c r="C87" i="4"/>
  <c r="C74" i="6"/>
  <c r="C72" i="5"/>
  <c r="H75" i="3"/>
  <c r="D72" i="6"/>
  <c r="D21" i="4"/>
  <c r="D24" i="5"/>
  <c r="C60" i="4"/>
  <c r="C59" i="5"/>
  <c r="C90" i="6"/>
  <c r="C63" i="4"/>
  <c r="C82" i="6"/>
  <c r="C45" i="5"/>
  <c r="C39" i="4"/>
  <c r="C73" i="6"/>
  <c r="C68" i="5"/>
  <c r="F11" i="3"/>
  <c r="D93" i="5"/>
  <c r="D64" i="6"/>
  <c r="D58" i="4"/>
  <c r="H19" i="3"/>
  <c r="D74" i="4"/>
  <c r="D84" i="6"/>
  <c r="D60" i="5"/>
  <c r="C85" i="6"/>
  <c r="C44" i="4"/>
  <c r="C62" i="5"/>
  <c r="D96" i="6"/>
  <c r="D95" i="5"/>
  <c r="D53" i="4"/>
  <c r="C70" i="4"/>
  <c r="C77" i="5"/>
  <c r="C70" i="6"/>
  <c r="C68" i="4"/>
  <c r="C97" i="6"/>
  <c r="C66" i="5"/>
  <c r="L80" i="3"/>
  <c r="U9" i="1"/>
  <c r="G23" i="7" s="1"/>
  <c r="Y15" i="1"/>
  <c r="L38" i="1"/>
  <c r="F41" i="1"/>
  <c r="E21" i="7" s="1"/>
  <c r="Y47" i="1"/>
  <c r="Y54" i="1"/>
  <c r="S57" i="1"/>
  <c r="E27" i="7" s="1"/>
  <c r="L56" i="1"/>
  <c r="L88" i="1"/>
  <c r="C7" i="4"/>
  <c r="C30" i="5"/>
  <c r="C25" i="6"/>
  <c r="D12" i="4"/>
  <c r="D11" i="5"/>
  <c r="D9" i="6"/>
  <c r="F26" i="3"/>
  <c r="F67" i="3"/>
  <c r="F71" i="3"/>
  <c r="C20" i="4"/>
  <c r="C48" i="6"/>
  <c r="C82" i="5"/>
  <c r="D48" i="6"/>
  <c r="D20" i="4"/>
  <c r="D82" i="5"/>
  <c r="F91" i="3"/>
  <c r="F13" i="3"/>
  <c r="F24" i="4" s="1"/>
  <c r="C55" i="4"/>
  <c r="C68" i="6"/>
  <c r="C54" i="5"/>
  <c r="C25" i="4"/>
  <c r="C22" i="5"/>
  <c r="C71" i="6"/>
  <c r="F78" i="3"/>
  <c r="C67" i="4"/>
  <c r="C76" i="6"/>
  <c r="C92" i="5"/>
  <c r="F59" i="3"/>
  <c r="C90" i="4"/>
  <c r="C58" i="6"/>
  <c r="C53" i="5"/>
  <c r="F33" i="3"/>
  <c r="C29" i="4"/>
  <c r="C92" i="6"/>
  <c r="C78" i="5"/>
  <c r="D28" i="4"/>
  <c r="D93" i="6"/>
  <c r="D55" i="5"/>
  <c r="C93" i="4"/>
  <c r="C38" i="5"/>
  <c r="C69" i="6"/>
  <c r="F15" i="3"/>
  <c r="C21" i="4"/>
  <c r="C72" i="6"/>
  <c r="C24" i="5"/>
  <c r="F32" i="3"/>
  <c r="C43" i="4"/>
  <c r="C87" i="6"/>
  <c r="C37" i="5"/>
  <c r="F28" i="3"/>
  <c r="C48" i="4"/>
  <c r="C63" i="6"/>
  <c r="C70" i="5"/>
  <c r="C93" i="5"/>
  <c r="C58" i="4"/>
  <c r="C64" i="6"/>
  <c r="H70" i="3"/>
  <c r="F80" i="5" s="1"/>
  <c r="D80" i="4"/>
  <c r="D86" i="6"/>
  <c r="D80" i="5"/>
  <c r="C74" i="4"/>
  <c r="C84" i="6"/>
  <c r="C60" i="5"/>
  <c r="F24" i="3"/>
  <c r="C96" i="6"/>
  <c r="C95" i="5"/>
  <c r="C53" i="4"/>
  <c r="F54" i="3"/>
  <c r="C89" i="6"/>
  <c r="C51" i="4"/>
  <c r="C79" i="5"/>
  <c r="C77" i="4"/>
  <c r="C76" i="5"/>
  <c r="C98" i="6"/>
  <c r="D71" i="4"/>
  <c r="D83" i="6"/>
  <c r="D100" i="5"/>
  <c r="F82" i="5"/>
  <c r="D104" i="6"/>
  <c r="D99" i="4"/>
  <c r="D102" i="5"/>
  <c r="D103" i="6"/>
  <c r="D103" i="4"/>
  <c r="D98" i="5"/>
  <c r="D97" i="4"/>
  <c r="D102" i="6"/>
  <c r="D101" i="5"/>
  <c r="F97" i="5"/>
  <c r="D104" i="4"/>
  <c r="D97" i="5"/>
  <c r="D101" i="6"/>
  <c r="L76" i="3"/>
  <c r="L27" i="3"/>
  <c r="L86" i="3"/>
  <c r="L56" i="3"/>
  <c r="L61" i="3"/>
  <c r="H17" i="1"/>
  <c r="G25" i="7" s="1"/>
  <c r="L22" i="1"/>
  <c r="F25" i="1"/>
  <c r="E33" i="7" s="1"/>
  <c r="Y70" i="1"/>
  <c r="S73" i="1"/>
  <c r="E19" i="7" s="1"/>
  <c r="K19" i="7" s="1"/>
  <c r="L118" i="1"/>
  <c r="F121" i="1"/>
  <c r="E30" i="7" s="1"/>
  <c r="K30" i="7" s="1"/>
  <c r="D8" i="4"/>
  <c r="D10" i="5"/>
  <c r="D16" i="6"/>
  <c r="D15" i="4"/>
  <c r="D63" i="5"/>
  <c r="D22" i="6"/>
  <c r="C13" i="4"/>
  <c r="C20" i="6"/>
  <c r="C91" i="5"/>
  <c r="C37" i="4"/>
  <c r="C19" i="6"/>
  <c r="C16" i="5"/>
  <c r="C54" i="4"/>
  <c r="C21" i="5"/>
  <c r="C27" i="6"/>
  <c r="H7" i="3"/>
  <c r="D17" i="4"/>
  <c r="D33" i="6"/>
  <c r="D94" i="5"/>
  <c r="C24" i="4"/>
  <c r="C57" i="5"/>
  <c r="C43" i="6"/>
  <c r="C29" i="6"/>
  <c r="C46" i="4"/>
  <c r="C12" i="5"/>
  <c r="D88" i="4"/>
  <c r="D13" i="6"/>
  <c r="D81" i="5"/>
  <c r="D26" i="4"/>
  <c r="D12" i="6"/>
  <c r="D20" i="5"/>
  <c r="D79" i="4"/>
  <c r="D14" i="6"/>
  <c r="D17" i="5"/>
  <c r="C39" i="6"/>
  <c r="C66" i="4"/>
  <c r="C31" i="5"/>
  <c r="C81" i="4"/>
  <c r="C10" i="6"/>
  <c r="C14" i="5"/>
  <c r="C89" i="4"/>
  <c r="C67" i="5"/>
  <c r="C32" i="6"/>
  <c r="C65" i="4"/>
  <c r="C42" i="5"/>
  <c r="C54" i="6"/>
  <c r="H18" i="3"/>
  <c r="C38" i="4"/>
  <c r="C57" i="6"/>
  <c r="C23" i="5"/>
  <c r="C51" i="6"/>
  <c r="C86" i="5"/>
  <c r="C69" i="4"/>
  <c r="C86" i="4"/>
  <c r="C30" i="6"/>
  <c r="C35" i="5"/>
  <c r="D94" i="4"/>
  <c r="D44" i="6"/>
  <c r="D50" i="5"/>
  <c r="D27" i="4"/>
  <c r="D61" i="6"/>
  <c r="D51" i="5"/>
  <c r="C40" i="4"/>
  <c r="C36" i="5"/>
  <c r="C67" i="6"/>
  <c r="D92" i="4"/>
  <c r="D56" i="6"/>
  <c r="D19" i="5"/>
  <c r="D30" i="4"/>
  <c r="D77" i="6"/>
  <c r="D87" i="5"/>
  <c r="D33" i="4"/>
  <c r="D60" i="6"/>
  <c r="D26" i="5"/>
  <c r="H81" i="3"/>
  <c r="F69" i="5" s="1"/>
  <c r="D59" i="5"/>
  <c r="D90" i="6"/>
  <c r="D60" i="4"/>
  <c r="D85" i="4"/>
  <c r="D89" i="5"/>
  <c r="D81" i="6"/>
  <c r="D63" i="4"/>
  <c r="D82" i="6"/>
  <c r="D45" i="5"/>
  <c r="D91" i="6"/>
  <c r="D62" i="4"/>
  <c r="D104" i="5"/>
  <c r="D39" i="4"/>
  <c r="D73" i="6"/>
  <c r="D68" i="5"/>
  <c r="D77" i="5"/>
  <c r="D70" i="6"/>
  <c r="D70" i="4"/>
  <c r="D68" i="4"/>
  <c r="D97" i="6"/>
  <c r="D66" i="5"/>
  <c r="D94" i="6"/>
  <c r="D99" i="5"/>
  <c r="D72" i="4"/>
  <c r="D99" i="6"/>
  <c r="D96" i="5"/>
  <c r="D101" i="4"/>
  <c r="C102" i="4"/>
  <c r="C100" i="6"/>
  <c r="C103" i="5"/>
  <c r="S9" i="1"/>
  <c r="E23" i="7" s="1"/>
  <c r="Y14" i="1"/>
  <c r="S17" i="1"/>
  <c r="E13" i="7" s="1"/>
  <c r="K13" i="7" s="1"/>
  <c r="L16" i="1"/>
  <c r="Y39" i="1"/>
  <c r="Y46" i="1"/>
  <c r="S49" i="1"/>
  <c r="E17" i="7" s="1"/>
  <c r="L48" i="1"/>
  <c r="Y71" i="1"/>
  <c r="Y78" i="1"/>
  <c r="S81" i="1"/>
  <c r="E22" i="7" s="1"/>
  <c r="L80" i="1"/>
  <c r="L94" i="1"/>
  <c r="F97" i="1"/>
  <c r="E15" i="7" s="1"/>
  <c r="Y103" i="1"/>
  <c r="Y110" i="1"/>
  <c r="S113" i="1"/>
  <c r="E28" i="7" s="1"/>
  <c r="L112" i="1"/>
  <c r="C14" i="4"/>
  <c r="C31" i="6"/>
  <c r="C13" i="5"/>
  <c r="F98" i="3"/>
  <c r="F52" i="3"/>
  <c r="C42" i="4"/>
  <c r="C24" i="6"/>
  <c r="C73" i="5"/>
  <c r="C45" i="4"/>
  <c r="C49" i="5"/>
  <c r="C40" i="6"/>
  <c r="C88" i="4"/>
  <c r="C81" i="5"/>
  <c r="C13" i="6"/>
  <c r="C79" i="4"/>
  <c r="C17" i="5"/>
  <c r="C14" i="6"/>
  <c r="C49" i="4"/>
  <c r="C17" i="6"/>
  <c r="C83" i="5"/>
  <c r="F92" i="3"/>
  <c r="C94" i="4"/>
  <c r="C44" i="6"/>
  <c r="C50" i="5"/>
  <c r="C95" i="4"/>
  <c r="C37" i="6"/>
  <c r="C39" i="5"/>
  <c r="D55" i="4"/>
  <c r="D68" i="6"/>
  <c r="D54" i="5"/>
  <c r="C83" i="4"/>
  <c r="C35" i="6"/>
  <c r="C64" i="5"/>
  <c r="H72" i="3"/>
  <c r="D22" i="5"/>
  <c r="D71" i="6"/>
  <c r="D25" i="4"/>
  <c r="C92" i="4"/>
  <c r="C56" i="6"/>
  <c r="C19" i="5"/>
  <c r="C30" i="4"/>
  <c r="C77" i="6"/>
  <c r="C87" i="5"/>
  <c r="H96" i="3"/>
  <c r="F100" i="5" s="1"/>
  <c r="D67" i="4"/>
  <c r="D76" i="6"/>
  <c r="D92" i="5"/>
  <c r="C57" i="4"/>
  <c r="C75" i="6"/>
  <c r="C56" i="5"/>
  <c r="D90" i="4"/>
  <c r="D58" i="6"/>
  <c r="D53" i="5"/>
  <c r="C74" i="5"/>
  <c r="C64" i="4"/>
  <c r="C80" i="6"/>
  <c r="C50" i="4"/>
  <c r="C50" i="6"/>
  <c r="C32" i="5"/>
  <c r="D93" i="4"/>
  <c r="D38" i="5"/>
  <c r="D69" i="6"/>
  <c r="C78" i="4"/>
  <c r="C78" i="6"/>
  <c r="C88" i="5"/>
  <c r="D43" i="4"/>
  <c r="D87" i="6"/>
  <c r="D37" i="5"/>
  <c r="C85" i="4"/>
  <c r="C89" i="5"/>
  <c r="C81" i="6"/>
  <c r="D48" i="4"/>
  <c r="D63" i="6"/>
  <c r="D70" i="5"/>
  <c r="C62" i="4"/>
  <c r="C91" i="6"/>
  <c r="C104" i="5"/>
  <c r="H14" i="3"/>
  <c r="C100" i="4"/>
  <c r="C61" i="5"/>
  <c r="C65" i="6"/>
  <c r="D89" i="6"/>
  <c r="D79" i="5"/>
  <c r="D51" i="4"/>
  <c r="C98" i="4"/>
  <c r="C79" i="6"/>
  <c r="C75" i="5"/>
  <c r="C94" i="6"/>
  <c r="C99" i="5"/>
  <c r="C72" i="4"/>
  <c r="C99" i="6"/>
  <c r="C96" i="5"/>
  <c r="C101" i="4"/>
  <c r="L97" i="3"/>
  <c r="L70" i="1"/>
  <c r="F73" i="1"/>
  <c r="E24" i="7" s="1"/>
  <c r="Y79" i="1"/>
  <c r="Y86" i="1"/>
  <c r="S89" i="1"/>
  <c r="E29" i="7" s="1"/>
  <c r="L102" i="1"/>
  <c r="F105" i="1"/>
  <c r="E35" i="7" s="1"/>
  <c r="Y111" i="1"/>
  <c r="Y118" i="1"/>
  <c r="S121" i="1"/>
  <c r="E20" i="7" s="1"/>
  <c r="U129" i="1"/>
  <c r="G36" i="7" s="1"/>
  <c r="Y7" i="1"/>
  <c r="L15" i="1"/>
  <c r="U25" i="1"/>
  <c r="G14" i="7" s="1"/>
  <c r="Y24" i="1"/>
  <c r="Y30" i="1"/>
  <c r="S33" i="1"/>
  <c r="E26" i="7" s="1"/>
  <c r="K26" i="7" s="1"/>
  <c r="L46" i="1"/>
  <c r="F49" i="1"/>
  <c r="E6" i="7" s="1"/>
  <c r="L47" i="1"/>
  <c r="U57" i="1"/>
  <c r="G27" i="7" s="1"/>
  <c r="Y55" i="1"/>
  <c r="Y56" i="1"/>
  <c r="Y62" i="1"/>
  <c r="S65" i="1"/>
  <c r="E16" i="7" s="1"/>
  <c r="L78" i="1"/>
  <c r="F81" i="1"/>
  <c r="E31" i="7" s="1"/>
  <c r="K31" i="7" s="1"/>
  <c r="L79" i="1"/>
  <c r="U89" i="1"/>
  <c r="G29" i="7" s="1"/>
  <c r="Y87" i="1"/>
  <c r="Y88" i="1"/>
  <c r="Y94" i="1"/>
  <c r="S97" i="1"/>
  <c r="E8" i="7" s="1"/>
  <c r="L110" i="1"/>
  <c r="F113" i="1"/>
  <c r="E7" i="7" s="1"/>
  <c r="L111" i="1"/>
  <c r="U121" i="1"/>
  <c r="G20" i="7" s="1"/>
  <c r="Y119" i="1"/>
  <c r="Y120" i="1"/>
  <c r="Y127" i="1"/>
  <c r="C12" i="4"/>
  <c r="C11" i="5"/>
  <c r="C9" i="6"/>
  <c r="C8" i="4"/>
  <c r="C16" i="6"/>
  <c r="C10" i="5"/>
  <c r="D32" i="4"/>
  <c r="D11" i="6"/>
  <c r="D33" i="5"/>
  <c r="D10" i="4"/>
  <c r="D15" i="6"/>
  <c r="D8" i="5"/>
  <c r="D13" i="4"/>
  <c r="D20" i="6"/>
  <c r="D91" i="5"/>
  <c r="D8" i="6"/>
  <c r="D43" i="5"/>
  <c r="D61" i="4"/>
  <c r="D19" i="6"/>
  <c r="D37" i="4"/>
  <c r="D16" i="5"/>
  <c r="D54" i="4"/>
  <c r="D27" i="6"/>
  <c r="D21" i="5"/>
  <c r="D76" i="4"/>
  <c r="D18" i="6"/>
  <c r="D25" i="5"/>
  <c r="D23" i="4"/>
  <c r="D23" i="6"/>
  <c r="D71" i="5"/>
  <c r="D24" i="4"/>
  <c r="D43" i="6"/>
  <c r="D57" i="5"/>
  <c r="D46" i="4"/>
  <c r="D29" i="6"/>
  <c r="D12" i="5"/>
  <c r="D19" i="4"/>
  <c r="D46" i="6"/>
  <c r="D46" i="5"/>
  <c r="D11" i="4"/>
  <c r="D47" i="6"/>
  <c r="D15" i="5"/>
  <c r="C34" i="4"/>
  <c r="C58" i="5"/>
  <c r="C34" i="6"/>
  <c r="F89" i="3"/>
  <c r="D96" i="4"/>
  <c r="D28" i="6"/>
  <c r="D27" i="5"/>
  <c r="D73" i="4"/>
  <c r="D36" i="6"/>
  <c r="D34" i="5"/>
  <c r="D59" i="6"/>
  <c r="D44" i="5"/>
  <c r="D22" i="4"/>
  <c r="D47" i="4"/>
  <c r="D49" i="6"/>
  <c r="D48" i="5"/>
  <c r="D66" i="4"/>
  <c r="D39" i="6"/>
  <c r="D31" i="5"/>
  <c r="D81" i="4"/>
  <c r="D10" i="6"/>
  <c r="D14" i="5"/>
  <c r="D52" i="4"/>
  <c r="D41" i="6"/>
  <c r="D84" i="5"/>
  <c r="D89" i="4"/>
  <c r="D67" i="5"/>
  <c r="D32" i="6"/>
  <c r="D65" i="4"/>
  <c r="D42" i="5"/>
  <c r="D54" i="6"/>
  <c r="D91" i="4"/>
  <c r="D42" i="6"/>
  <c r="D85" i="5"/>
  <c r="D38" i="4"/>
  <c r="D57" i="6"/>
  <c r="D23" i="5"/>
  <c r="D69" i="4"/>
  <c r="D51" i="6"/>
  <c r="D86" i="5"/>
  <c r="D31" i="4"/>
  <c r="D62" i="6"/>
  <c r="D18" i="5"/>
  <c r="D86" i="4"/>
  <c r="D30" i="6"/>
  <c r="D35" i="5"/>
  <c r="D56" i="4"/>
  <c r="D55" i="6"/>
  <c r="D47" i="5"/>
  <c r="D84" i="4"/>
  <c r="D52" i="5"/>
  <c r="D38" i="6"/>
  <c r="D40" i="4"/>
  <c r="D36" i="5"/>
  <c r="D67" i="6"/>
  <c r="H65" i="3"/>
  <c r="D41" i="4"/>
  <c r="D66" i="6"/>
  <c r="D29" i="5"/>
  <c r="D95" i="4"/>
  <c r="D37" i="6"/>
  <c r="D39" i="5"/>
  <c r="F72" i="3"/>
  <c r="F96" i="3"/>
  <c r="F100" i="4" s="1"/>
  <c r="F42" i="3"/>
  <c r="C28" i="4"/>
  <c r="C93" i="6"/>
  <c r="C55" i="5"/>
  <c r="D18" i="4"/>
  <c r="D88" i="6"/>
  <c r="D69" i="5"/>
  <c r="F53" i="3"/>
  <c r="F29" i="3"/>
  <c r="F75" i="3"/>
  <c r="F79" i="3"/>
  <c r="F103" i="4" s="1"/>
  <c r="F47" i="3"/>
  <c r="C95" i="6"/>
  <c r="C90" i="5"/>
  <c r="C75" i="4"/>
  <c r="D75" i="4"/>
  <c r="D95" i="6"/>
  <c r="D90" i="5"/>
  <c r="F14" i="3"/>
  <c r="F19" i="3"/>
  <c r="F62" i="3"/>
  <c r="F44" i="3"/>
  <c r="F16" i="4" s="1"/>
  <c r="D76" i="5"/>
  <c r="D98" i="6"/>
  <c r="D77" i="4"/>
  <c r="C71" i="4"/>
  <c r="C83" i="6"/>
  <c r="C100" i="5"/>
  <c r="D100" i="6"/>
  <c r="D102" i="4"/>
  <c r="D103" i="5"/>
  <c r="C99" i="4"/>
  <c r="C104" i="6"/>
  <c r="C102" i="5"/>
  <c r="C103" i="4"/>
  <c r="C103" i="6"/>
  <c r="C98" i="5"/>
  <c r="C102" i="6"/>
  <c r="C97" i="4"/>
  <c r="C101" i="5"/>
  <c r="C104" i="4"/>
  <c r="C97" i="5"/>
  <c r="C101" i="6"/>
  <c r="L41" i="3"/>
  <c r="L93" i="3"/>
  <c r="L21" i="3"/>
  <c r="L58" i="3"/>
  <c r="Y22" i="1"/>
  <c r="S25" i="1"/>
  <c r="E14" i="7" s="1"/>
  <c r="H55" i="3"/>
  <c r="F27" i="5" s="1"/>
  <c r="L95" i="3"/>
  <c r="Y128" i="1"/>
  <c r="F87" i="3"/>
  <c r="Y126" i="1"/>
  <c r="S129" i="1"/>
  <c r="E36" i="7" s="1"/>
  <c r="H22" i="3"/>
  <c r="F30" i="5" s="1"/>
  <c r="H9" i="1"/>
  <c r="G11" i="7" s="1"/>
  <c r="F16" i="3"/>
  <c r="F9" i="1"/>
  <c r="E11" i="7" s="1"/>
  <c r="H23" i="3"/>
  <c r="L14" i="1"/>
  <c r="F17" i="1"/>
  <c r="E25" i="7" s="1"/>
  <c r="L8" i="1"/>
  <c r="F38" i="3"/>
  <c r="F55" i="4" s="1"/>
  <c r="L40" i="3"/>
  <c r="Y23" i="1"/>
  <c r="F20" i="3"/>
  <c r="L7" i="1"/>
  <c r="F22" i="3"/>
  <c r="F60" i="4" s="1"/>
  <c r="L64" i="3"/>
  <c r="Y6" i="1"/>
  <c r="Y8" i="1"/>
  <c r="L6" i="1"/>
  <c r="F39" i="4" l="1"/>
  <c r="H12" i="6"/>
  <c r="F66" i="5"/>
  <c r="H59" i="6"/>
  <c r="H20" i="6"/>
  <c r="F29" i="5"/>
  <c r="F65" i="4"/>
  <c r="F45" i="5"/>
  <c r="H7" i="6"/>
  <c r="F9" i="4"/>
  <c r="F19" i="4"/>
  <c r="F65" i="5"/>
  <c r="F60" i="5"/>
  <c r="H27" i="6"/>
  <c r="F23" i="5"/>
  <c r="F93" i="5"/>
  <c r="F75" i="5"/>
  <c r="K35" i="7"/>
  <c r="F94" i="5"/>
  <c r="F69" i="4"/>
  <c r="H29" i="6"/>
  <c r="F53" i="5"/>
  <c r="H24" i="6"/>
  <c r="H16" i="6"/>
  <c r="H90" i="6"/>
  <c r="F51" i="5"/>
  <c r="H98" i="6"/>
  <c r="H97" i="6"/>
  <c r="H73" i="6"/>
  <c r="F22" i="5"/>
  <c r="F73" i="5"/>
  <c r="F47" i="5"/>
  <c r="F87" i="4"/>
  <c r="F87" i="5"/>
  <c r="H40" i="6"/>
  <c r="H48" i="6"/>
  <c r="F66" i="4"/>
  <c r="F16" i="5"/>
  <c r="F89" i="5"/>
  <c r="K14" i="7"/>
  <c r="H85" i="6"/>
  <c r="H79" i="6"/>
  <c r="H91" i="6"/>
  <c r="H89" i="6"/>
  <c r="H14" i="6"/>
  <c r="H9" i="6"/>
  <c r="H15" i="6"/>
  <c r="H56" i="6"/>
  <c r="F95" i="4"/>
  <c r="F83" i="4"/>
  <c r="F96" i="4"/>
  <c r="F72" i="5"/>
  <c r="F41" i="5"/>
  <c r="H22" i="6"/>
  <c r="H18" i="6"/>
  <c r="H70" i="6"/>
  <c r="H17" i="6"/>
  <c r="F43" i="5"/>
  <c r="H49" i="6"/>
  <c r="F77" i="4"/>
  <c r="K8" i="7"/>
  <c r="F56" i="4"/>
  <c r="F18" i="4"/>
  <c r="F49" i="5"/>
  <c r="H42" i="6"/>
  <c r="H100" i="6"/>
  <c r="H94" i="6"/>
  <c r="F24" i="5"/>
  <c r="F86" i="5"/>
  <c r="F12" i="5"/>
  <c r="H63" i="6"/>
  <c r="H81" i="6"/>
  <c r="H32" i="6"/>
  <c r="H62" i="6"/>
  <c r="H21" i="6"/>
  <c r="F72" i="4"/>
  <c r="F20" i="4"/>
  <c r="H33" i="6"/>
  <c r="F37" i="5"/>
  <c r="F84" i="5"/>
  <c r="F55" i="5"/>
  <c r="F101" i="4"/>
  <c r="F68" i="4"/>
  <c r="F13" i="5"/>
  <c r="F94" i="4"/>
  <c r="F95" i="5"/>
  <c r="H87" i="6"/>
  <c r="H74" i="6"/>
  <c r="H88" i="6"/>
  <c r="H71" i="6"/>
  <c r="H8" i="6"/>
  <c r="F101" i="5"/>
  <c r="H61" i="6"/>
  <c r="H72" i="6"/>
  <c r="H37" i="6"/>
  <c r="H58" i="6"/>
  <c r="H82" i="6"/>
  <c r="H13" i="6"/>
  <c r="H30" i="6"/>
  <c r="H31" i="6"/>
  <c r="H55" i="6"/>
  <c r="F35" i="4"/>
  <c r="F28" i="4"/>
  <c r="F10" i="5"/>
  <c r="F17" i="4"/>
  <c r="F27" i="4"/>
  <c r="F50" i="4"/>
  <c r="H83" i="6"/>
  <c r="H64" i="6"/>
  <c r="H68" i="6"/>
  <c r="F76" i="4"/>
  <c r="H93" i="6"/>
  <c r="H51" i="6"/>
  <c r="H99" i="6"/>
  <c r="F56" i="5"/>
  <c r="K37" i="7"/>
  <c r="H102" i="6"/>
  <c r="K7" i="7"/>
  <c r="F39" i="5"/>
  <c r="H75" i="6"/>
  <c r="H41" i="6"/>
  <c r="H11" i="6"/>
  <c r="H84" i="6"/>
  <c r="H95" i="6"/>
  <c r="H39" i="6"/>
  <c r="H44" i="6"/>
  <c r="H57" i="6"/>
  <c r="F36" i="4"/>
  <c r="F63" i="4"/>
  <c r="F68" i="5"/>
  <c r="H52" i="6"/>
  <c r="H35" i="6"/>
  <c r="F41" i="4"/>
  <c r="F82" i="4"/>
  <c r="H101" i="6"/>
  <c r="F54" i="5"/>
  <c r="F8" i="5"/>
  <c r="F63" i="5"/>
  <c r="F10" i="4"/>
  <c r="F104" i="5"/>
  <c r="F35" i="5"/>
  <c r="F15" i="5"/>
  <c r="F50" i="5"/>
  <c r="F98" i="4"/>
  <c r="F91" i="4"/>
  <c r="H26" i="6"/>
  <c r="F91" i="5"/>
  <c r="F58" i="5"/>
  <c r="F67" i="5"/>
  <c r="F34" i="5"/>
  <c r="F47" i="4"/>
  <c r="H92" i="6"/>
  <c r="F14" i="5"/>
  <c r="H65" i="6"/>
  <c r="F32" i="4"/>
  <c r="F73" i="4"/>
  <c r="F42" i="5"/>
  <c r="F44" i="5"/>
  <c r="F62" i="4"/>
  <c r="F18" i="5"/>
  <c r="F7" i="5"/>
  <c r="H80" i="6"/>
  <c r="H96" i="6"/>
  <c r="H38" i="6"/>
  <c r="F23" i="4"/>
  <c r="F36" i="5"/>
  <c r="F15" i="4"/>
  <c r="F9" i="5"/>
  <c r="F21" i="5"/>
  <c r="F26" i="5"/>
  <c r="F59" i="4"/>
  <c r="F26" i="4"/>
  <c r="H47" i="6"/>
  <c r="H23" i="6"/>
  <c r="H19" i="6"/>
  <c r="F38" i="4"/>
  <c r="H53" i="6"/>
  <c r="F74" i="5"/>
  <c r="F20" i="5"/>
  <c r="F84" i="4"/>
  <c r="F85" i="5"/>
  <c r="F33" i="5"/>
  <c r="F49" i="4"/>
  <c r="F96" i="5"/>
  <c r="F12" i="4"/>
  <c r="H54" i="6"/>
  <c r="F46" i="4"/>
  <c r="F88" i="5"/>
  <c r="F80" i="4"/>
  <c r="H10" i="6"/>
  <c r="H28" i="6"/>
  <c r="H43" i="6"/>
  <c r="K28" i="7"/>
  <c r="K9" i="7"/>
  <c r="K16" i="7"/>
  <c r="F30" i="4"/>
  <c r="H104" i="6"/>
  <c r="F83" i="5"/>
  <c r="H86" i="6"/>
  <c r="K22" i="7"/>
  <c r="H60" i="6"/>
  <c r="Z46" i="1"/>
  <c r="K34" i="7"/>
  <c r="F28" i="5"/>
  <c r="H36" i="6"/>
  <c r="K15" i="7"/>
  <c r="H66" i="6"/>
  <c r="F92" i="5"/>
  <c r="H45" i="6"/>
  <c r="H77" i="6"/>
  <c r="K17" i="7"/>
  <c r="F59" i="5"/>
  <c r="F64" i="5"/>
  <c r="F98" i="5"/>
  <c r="F31" i="5"/>
  <c r="F57" i="5"/>
  <c r="F78" i="5"/>
  <c r="L69" i="3"/>
  <c r="F48" i="5"/>
  <c r="F40" i="5"/>
  <c r="F40" i="4"/>
  <c r="H50" i="6"/>
  <c r="F25" i="5"/>
  <c r="F32" i="5"/>
  <c r="F11" i="5"/>
  <c r="F77" i="5"/>
  <c r="F81" i="5"/>
  <c r="F7" i="4"/>
  <c r="F76" i="5"/>
  <c r="F102" i="5"/>
  <c r="F38" i="5"/>
  <c r="H78" i="6"/>
  <c r="F46" i="5"/>
  <c r="F71" i="5"/>
  <c r="F52" i="5"/>
  <c r="F70" i="5"/>
  <c r="F19" i="5"/>
  <c r="F22" i="4"/>
  <c r="F61" i="5"/>
  <c r="M70" i="1"/>
  <c r="L68" i="3"/>
  <c r="L77" i="3"/>
  <c r="Z30" i="1"/>
  <c r="M118" i="1"/>
  <c r="M94" i="1"/>
  <c r="L60" i="3"/>
  <c r="L43" i="3"/>
  <c r="M62" i="1"/>
  <c r="L48" i="3"/>
  <c r="Z94" i="1"/>
  <c r="Z14" i="1"/>
  <c r="L65" i="3"/>
  <c r="M102" i="1"/>
  <c r="L83" i="3"/>
  <c r="K12" i="7"/>
  <c r="K24" i="7"/>
  <c r="K36" i="7"/>
  <c r="K25" i="7"/>
  <c r="L70" i="3"/>
  <c r="M22" i="1"/>
  <c r="M38" i="1"/>
  <c r="L9" i="3"/>
  <c r="Z62" i="1"/>
  <c r="K27" i="7"/>
  <c r="K21" i="7"/>
  <c r="Z78" i="1"/>
  <c r="Z6" i="1"/>
  <c r="K33" i="7"/>
  <c r="M14" i="1"/>
  <c r="K32" i="7"/>
  <c r="F43" i="4"/>
  <c r="L79" i="3"/>
  <c r="F31" i="4"/>
  <c r="L92" i="3"/>
  <c r="F54" i="4"/>
  <c r="L52" i="3"/>
  <c r="Z70" i="1"/>
  <c r="F79" i="4"/>
  <c r="L13" i="3"/>
  <c r="F45" i="4"/>
  <c r="L71" i="3"/>
  <c r="K23" i="7"/>
  <c r="Z102" i="1"/>
  <c r="M54" i="1"/>
  <c r="L7" i="3"/>
  <c r="F58" i="4"/>
  <c r="L14" i="3"/>
  <c r="F25" i="4"/>
  <c r="L72" i="3"/>
  <c r="F51" i="4"/>
  <c r="L44" i="3"/>
  <c r="F44" i="4"/>
  <c r="L24" i="3"/>
  <c r="F64" i="4"/>
  <c r="L33" i="3"/>
  <c r="F57" i="4"/>
  <c r="L59" i="3"/>
  <c r="F92" i="4"/>
  <c r="L78" i="3"/>
  <c r="F42" i="4"/>
  <c r="L67" i="3"/>
  <c r="F75" i="4"/>
  <c r="L11" i="3"/>
  <c r="F11" i="4"/>
  <c r="L6" i="3"/>
  <c r="F61" i="4"/>
  <c r="L82" i="3"/>
  <c r="K6" i="7"/>
  <c r="F21" i="4"/>
  <c r="L75" i="3"/>
  <c r="F70" i="4"/>
  <c r="L54" i="3"/>
  <c r="F88" i="4"/>
  <c r="L91" i="3"/>
  <c r="Z22" i="1"/>
  <c r="F103" i="5"/>
  <c r="F53" i="4"/>
  <c r="L62" i="3"/>
  <c r="F93" i="4"/>
  <c r="L29" i="3"/>
  <c r="F90" i="4"/>
  <c r="L42" i="3"/>
  <c r="M110" i="1"/>
  <c r="M78" i="1"/>
  <c r="M46" i="1"/>
  <c r="Z86" i="1"/>
  <c r="Z110" i="1"/>
  <c r="F14" i="4"/>
  <c r="L26" i="3"/>
  <c r="F89" i="4"/>
  <c r="L36" i="3"/>
  <c r="F13" i="4"/>
  <c r="L85" i="3"/>
  <c r="M86" i="1"/>
  <c r="L18" i="3"/>
  <c r="L81" i="3"/>
  <c r="L73" i="3"/>
  <c r="Z118" i="1"/>
  <c r="F37" i="4"/>
  <c r="L98" i="3"/>
  <c r="F74" i="4"/>
  <c r="L19" i="3"/>
  <c r="F48" i="4"/>
  <c r="L47" i="3"/>
  <c r="F29" i="4"/>
  <c r="L53" i="3"/>
  <c r="F67" i="4"/>
  <c r="L96" i="3"/>
  <c r="F34" i="4"/>
  <c r="L89" i="3"/>
  <c r="K20" i="7"/>
  <c r="K29" i="7"/>
  <c r="F85" i="4"/>
  <c r="L28" i="3"/>
  <c r="F78" i="4"/>
  <c r="L32" i="3"/>
  <c r="F33" i="4"/>
  <c r="L15" i="3"/>
  <c r="Z54" i="1"/>
  <c r="F86" i="4"/>
  <c r="L51" i="3"/>
  <c r="F52" i="4"/>
  <c r="L17" i="3"/>
  <c r="F81" i="4"/>
  <c r="L45" i="3"/>
  <c r="Z38" i="1"/>
  <c r="L63" i="3"/>
  <c r="L23" i="3"/>
  <c r="Z126" i="1"/>
  <c r="L55" i="3"/>
  <c r="K11" i="7"/>
  <c r="F71" i="4"/>
  <c r="L87" i="3"/>
  <c r="L16" i="3"/>
  <c r="M6" i="1"/>
  <c r="L38" i="3"/>
  <c r="L20" i="3"/>
  <c r="L22" i="3"/>
</calcChain>
</file>

<file path=xl/sharedStrings.xml><?xml version="1.0" encoding="utf-8"?>
<sst xmlns="http://schemas.openxmlformats.org/spreadsheetml/2006/main" count="576" uniqueCount="150">
  <si>
    <t>Ime i Prezime</t>
  </si>
  <si>
    <t>Trap</t>
  </si>
  <si>
    <t>Vepar</t>
  </si>
  <si>
    <t>Divokoza</t>
  </si>
  <si>
    <t>Ukupno bodova</t>
  </si>
  <si>
    <t>Parkur</t>
  </si>
  <si>
    <t>Rezultat</t>
  </si>
  <si>
    <t>Bodova</t>
  </si>
  <si>
    <t>Rezutat</t>
  </si>
  <si>
    <t>Karabin</t>
  </si>
  <si>
    <t>Broj lovačke iskaznice</t>
  </si>
  <si>
    <t>JELEN IVANEC</t>
  </si>
  <si>
    <t>TRAKOŠĆAN BEDNJA</t>
  </si>
  <si>
    <t>KOBAC BARTOLOVEC</t>
  </si>
  <si>
    <t>ŠLJUKA PETRIJANEC 2</t>
  </si>
  <si>
    <t xml:space="preserve">LISAC BREZNIČKI HUM </t>
  </si>
  <si>
    <t>VEPAR VRBNO</t>
  </si>
  <si>
    <t>OPEKA VINICA 1</t>
  </si>
  <si>
    <t>VEPAR NOVI MAROF</t>
  </si>
  <si>
    <t>FAZAN VARAŽDIN</t>
  </si>
  <si>
    <t>JAREB VISOKO 2</t>
  </si>
  <si>
    <t>TRČKA DONJA VOĆA</t>
  </si>
  <si>
    <t>TRČKA ŠAULOVEC</t>
  </si>
  <si>
    <t>IVICA PTIČEK</t>
  </si>
  <si>
    <t>DRAGUTIN SAKAČ</t>
  </si>
  <si>
    <t>ŠUMSKI ZEC MARGEČAN 2</t>
  </si>
  <si>
    <t>MIROSLAV RIBARIĆ</t>
  </si>
  <si>
    <t>FAZAN MARUŠEVEC</t>
  </si>
  <si>
    <t>JOSIP GREGUR</t>
  </si>
  <si>
    <t>IVAN GREGUR</t>
  </si>
  <si>
    <t>SINIŠA GREGUR</t>
  </si>
  <si>
    <t>FAZAN VELIKI BUKOVEC</t>
  </si>
  <si>
    <t>SAŠA POKOS</t>
  </si>
  <si>
    <t>MATEO POKOS</t>
  </si>
  <si>
    <t>OPEKA VINICA 2</t>
  </si>
  <si>
    <t>KRUNOSLAV PEHARDA</t>
  </si>
  <si>
    <t>MARKO BOLTEK</t>
  </si>
  <si>
    <t>SRNJAK LUDBREG</t>
  </si>
  <si>
    <t>ROMANO BRKIĆ</t>
  </si>
  <si>
    <t>SLAVKO KLEKAR</t>
  </si>
  <si>
    <t>SVETI HUBERT CESTICA</t>
  </si>
  <si>
    <t>DALIBOR KOŠUTAR</t>
  </si>
  <si>
    <t>ŠLJUKA PETRIJANEC 1</t>
  </si>
  <si>
    <t>HINKO DRVAR</t>
  </si>
  <si>
    <t>BRUNO STANKO</t>
  </si>
  <si>
    <t>VIDRA BREZNICA</t>
  </si>
  <si>
    <t>DAMIR ZRINSKI</t>
  </si>
  <si>
    <t>ANTONIO HOSNI</t>
  </si>
  <si>
    <t>UKUPNO BODOVA</t>
  </si>
  <si>
    <t>REDNI
 BROJ</t>
  </si>
  <si>
    <t>EKIPA</t>
  </si>
  <si>
    <t>MEMORIJALNI KUP ĐURO DEČAK</t>
  </si>
  <si>
    <t>POJEDINAČNO</t>
  </si>
  <si>
    <t>PARKUR</t>
  </si>
  <si>
    <t>TRAP</t>
  </si>
  <si>
    <t>KARABIN</t>
  </si>
  <si>
    <t>VLADIMIR GAZINEC</t>
  </si>
  <si>
    <t>ANDRIJA PLANTIĆ</t>
  </si>
  <si>
    <t>MARTIN SMREČKI</t>
  </si>
  <si>
    <t>TOMISLAV HRŽENJAK</t>
  </si>
  <si>
    <t>SRNJAK RG LEPOGLAVA 1</t>
  </si>
  <si>
    <t>UDRUGA P.P. ZELENDVOR</t>
  </si>
  <si>
    <t>JAREB VISOKO 1</t>
  </si>
  <si>
    <t>PREPELICA MALI BUKOVEC</t>
  </si>
  <si>
    <t xml:space="preserve">TRČKA JALŽABET </t>
  </si>
  <si>
    <t>LOVNA JEDINICA ZELENDVOR  2</t>
  </si>
  <si>
    <t>SRNDAĆ BISAG</t>
  </si>
  <si>
    <t>SRNJAK RAVNA GORA LEPOGLAVA 2</t>
  </si>
  <si>
    <t>LOVNA JEDINICA ZELENDVOR 1</t>
  </si>
  <si>
    <t>ŠUMSKI ZEC MARGČAN 1</t>
  </si>
  <si>
    <t>KUNA KLENOVNIK</t>
  </si>
  <si>
    <t>STANKO PAJTAK</t>
  </si>
  <si>
    <t>MARIJAN KLAUS</t>
  </si>
  <si>
    <t>MILJEKO KOS</t>
  </si>
  <si>
    <t>MILJENKO HRŽENJAK</t>
  </si>
  <si>
    <t>GORAN KOS</t>
  </si>
  <si>
    <t>KRISTIJAN KOŠIĆ</t>
  </si>
  <si>
    <t>NIKOLA NOVOSELEC</t>
  </si>
  <si>
    <t>MARIN KOS</t>
  </si>
  <si>
    <t>JOSIP HOJSAK</t>
  </si>
  <si>
    <t>ZDRAVKO JURINJAK</t>
  </si>
  <si>
    <t>MARKO JURINJAK</t>
  </si>
  <si>
    <t>MLADEN POSAVEC</t>
  </si>
  <si>
    <t>MATIJA LEŽAIĆ</t>
  </si>
  <si>
    <t>IVAN BUREC</t>
  </si>
  <si>
    <t>MARIO HOSNI</t>
  </si>
  <si>
    <t>MARIJAN FRANJČIĆ</t>
  </si>
  <si>
    <t>IVICA ĐURANEC</t>
  </si>
  <si>
    <t>VLADO JAKOPANEC</t>
  </si>
  <si>
    <t>MATEO JAKOPANEC</t>
  </si>
  <si>
    <t>DAMIR PREMUŽIĆ</t>
  </si>
  <si>
    <t>TOMISLAV FIŠTREK</t>
  </si>
  <si>
    <t>NIKOLA GRABAR</t>
  </si>
  <si>
    <t>DARIO KUŠTELEGA</t>
  </si>
  <si>
    <t>IGOR SKUPNJAK</t>
  </si>
  <si>
    <t>TOMISLAV KUŠEN</t>
  </si>
  <si>
    <t>TIHOMIR HIRŽIN</t>
  </si>
  <si>
    <t>IVICA DRVAR</t>
  </si>
  <si>
    <t>STJEPAN SKRBNIK</t>
  </si>
  <si>
    <t>BOŽIDAR SLUNJSKI</t>
  </si>
  <si>
    <t>ZLATKO MUŠIĆ</t>
  </si>
  <si>
    <t>MARKO SREMEC</t>
  </si>
  <si>
    <t>TOMICA GOTAL</t>
  </si>
  <si>
    <t>DAMIR ŽUGEC</t>
  </si>
  <si>
    <t>NIKOLA POMPER</t>
  </si>
  <si>
    <t>DAMIR STRIČAK</t>
  </si>
  <si>
    <t>DALIBOR ŠKRPEC</t>
  </si>
  <si>
    <t>IVAN JELEČKI</t>
  </si>
  <si>
    <t>TOMISLAV JELEČKI</t>
  </si>
  <si>
    <t>STJEPAN BOČKAJ</t>
  </si>
  <si>
    <t>SINIŠA PUNČEC</t>
  </si>
  <si>
    <t>DAMIR HRŽENJAK</t>
  </si>
  <si>
    <t>JAKOV ZDELAR</t>
  </si>
  <si>
    <t>MARIO MILAK</t>
  </si>
  <si>
    <t>BRANKO FIŠTER</t>
  </si>
  <si>
    <t>KRUNO ANDRAĐEK</t>
  </si>
  <si>
    <t>BRANKO ŠKRNJUG</t>
  </si>
  <si>
    <t>KRUNOSLAV KOLAČKO</t>
  </si>
  <si>
    <t>IVAN PLAHINEK</t>
  </si>
  <si>
    <t>IVAN BRLEK</t>
  </si>
  <si>
    <t>JOSIP BRLEK</t>
  </si>
  <si>
    <t>DRAŽEN MUDRI BREŽNI</t>
  </si>
  <si>
    <t>TOMICA ČAKLEC</t>
  </si>
  <si>
    <t>JAN  NOVAČKO</t>
  </si>
  <si>
    <t>MATIJA DUKARIĆ</t>
  </si>
  <si>
    <t>DAMIR FURDI</t>
  </si>
  <si>
    <t>KARLO JUG</t>
  </si>
  <si>
    <t>RIKARD MAJNARIĆ</t>
  </si>
  <si>
    <t>HRVOJE ŠOŠTARIĆ</t>
  </si>
  <si>
    <t>SREĆKO RIHTAR</t>
  </si>
  <si>
    <t>TOMISLAV MIKULEK</t>
  </si>
  <si>
    <t>FILIP MIHALIĆ</t>
  </si>
  <si>
    <t>DAMIR PEHARDA</t>
  </si>
  <si>
    <t>ALEN STANKO</t>
  </si>
  <si>
    <t>DINKO BERTA</t>
  </si>
  <si>
    <t>JANKO RUŠEC</t>
  </si>
  <si>
    <t>IVICA FLEGAR</t>
  </si>
  <si>
    <t>ANTUN POVIJAČ</t>
  </si>
  <si>
    <t>MARKO BALIJA</t>
  </si>
  <si>
    <t>RENATO BALAŠKO</t>
  </si>
  <si>
    <t>CECELJA IVAN</t>
  </si>
  <si>
    <t>SOKOL JOSIP</t>
  </si>
  <si>
    <t>NIKOLA BANFIĆ</t>
  </si>
  <si>
    <t>PATKA SVETI ĐURĐ</t>
  </si>
  <si>
    <t>ZLATKO SINKOVIĆ</t>
  </si>
  <si>
    <t>TOMISLAV DEBELEC</t>
  </si>
  <si>
    <t>DARIO BAHAT</t>
  </si>
  <si>
    <t>MILJENKO KOS</t>
  </si>
  <si>
    <t>UKUPNO</t>
  </si>
  <si>
    <t>*4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</si>
</sst>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8" tint="0.79998168889431442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7" xfId="0" applyBorder="1"/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1" fillId="5" borderId="7" xfId="0" applyFont="1" applyFill="1" applyBorder="1"/>
    <xf numFmtId="0" fontId="0" fillId="5" borderId="7" xfId="0" applyFill="1" applyBorder="1"/>
    <xf numFmtId="0" fontId="5" fillId="4" borderId="7" xfId="0" applyFont="1" applyFill="1" applyBorder="1" applyProtection="1">
      <protection locked="0"/>
    </xf>
    <xf numFmtId="0" fontId="5" fillId="4" borderId="7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0" fillId="0" borderId="15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7" xfId="0" applyFont="1" applyFill="1" applyBorder="1"/>
    <xf numFmtId="0" fontId="1" fillId="3" borderId="7" xfId="0" applyFont="1" applyFill="1" applyBorder="1"/>
    <xf numFmtId="0" fontId="1" fillId="6" borderId="7" xfId="0" applyFont="1" applyFill="1" applyBorder="1"/>
    <xf numFmtId="0" fontId="0" fillId="3" borderId="15" xfId="0" applyFill="1" applyBorder="1"/>
    <xf numFmtId="0" fontId="0" fillId="3" borderId="7" xfId="0" applyFill="1" applyBorder="1"/>
    <xf numFmtId="0" fontId="0" fillId="6" borderId="15" xfId="0" applyFill="1" applyBorder="1"/>
    <xf numFmtId="0" fontId="0" fillId="6" borderId="7" xfId="0" applyFill="1" applyBorder="1"/>
    <xf numFmtId="0" fontId="0" fillId="2" borderId="15" xfId="0" applyFill="1" applyBorder="1"/>
    <xf numFmtId="0" fontId="0" fillId="2" borderId="7" xfId="0" applyFill="1" applyBorder="1"/>
    <xf numFmtId="0" fontId="1" fillId="0" borderId="7" xfId="0" applyFont="1" applyFill="1" applyBorder="1"/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/>
    <xf numFmtId="0" fontId="3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7" xfId="0" applyFont="1" applyBorder="1"/>
    <xf numFmtId="0" fontId="0" fillId="3" borderId="20" xfId="0" applyFill="1" applyBorder="1"/>
    <xf numFmtId="0" fontId="1" fillId="3" borderId="17" xfId="0" applyFont="1" applyFill="1" applyBorder="1"/>
    <xf numFmtId="0" fontId="0" fillId="3" borderId="22" xfId="0" applyFill="1" applyBorder="1"/>
    <xf numFmtId="0" fontId="0" fillId="0" borderId="11" xfId="0" applyBorder="1" applyAlignment="1"/>
    <xf numFmtId="0" fontId="0" fillId="0" borderId="18" xfId="0" applyBorder="1" applyAlignment="1"/>
    <xf numFmtId="0" fontId="0" fillId="0" borderId="12" xfId="0" applyBorder="1" applyAlignment="1"/>
    <xf numFmtId="0" fontId="8" fillId="0" borderId="7" xfId="0" applyFont="1" applyFill="1" applyBorder="1" applyAlignment="1">
      <alignment horizontal="center" vertical="center"/>
    </xf>
    <xf numFmtId="0" fontId="7" fillId="0" borderId="7" xfId="0" applyFont="1" applyFill="1" applyBorder="1"/>
    <xf numFmtId="0" fontId="3" fillId="0" borderId="7" xfId="0" applyFont="1" applyFill="1" applyBorder="1" applyAlignment="1">
      <alignment horizontal="center" vertical="center"/>
    </xf>
    <xf numFmtId="0" fontId="1" fillId="0" borderId="16" xfId="0" applyFont="1" applyBorder="1"/>
    <xf numFmtId="0" fontId="1" fillId="0" borderId="25" xfId="0" applyFont="1" applyBorder="1" applyAlignment="1"/>
    <xf numFmtId="0" fontId="1" fillId="0" borderId="7" xfId="0" applyFont="1" applyBorder="1" applyAlignment="1"/>
    <xf numFmtId="0" fontId="1" fillId="0" borderId="23" xfId="0" applyFont="1" applyBorder="1" applyAlignment="1"/>
    <xf numFmtId="0" fontId="0" fillId="0" borderId="24" xfId="0" applyBorder="1"/>
    <xf numFmtId="0" fontId="0" fillId="0" borderId="17" xfId="0" applyBorder="1"/>
    <xf numFmtId="0" fontId="10" fillId="0" borderId="0" xfId="0" applyFont="1"/>
    <xf numFmtId="0" fontId="10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" fillId="6" borderId="7" xfId="0" applyFont="1" applyFill="1" applyBorder="1" applyAlignment="1">
      <alignment horizontal="center"/>
    </xf>
    <xf numFmtId="0" fontId="13" fillId="6" borderId="7" xfId="0" applyFont="1" applyFill="1" applyBorder="1"/>
    <xf numFmtId="0" fontId="3" fillId="6" borderId="8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9" fillId="0" borderId="0" xfId="0" applyFont="1"/>
    <xf numFmtId="0" fontId="14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18" xfId="0" applyBorder="1"/>
    <xf numFmtId="0" fontId="0" fillId="0" borderId="7" xfId="0" applyBorder="1" applyAlignment="1"/>
    <xf numFmtId="0" fontId="1" fillId="5" borderId="7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4" borderId="8" xfId="0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4" fillId="4" borderId="10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 wrapText="1"/>
    </xf>
    <xf numFmtId="0" fontId="1" fillId="6" borderId="12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 wrapText="1"/>
    </xf>
    <xf numFmtId="0" fontId="13" fillId="6" borderId="12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 wrapText="1"/>
    </xf>
    <xf numFmtId="0" fontId="1" fillId="6" borderId="11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A129"/>
  <sheetViews>
    <sheetView topLeftCell="B31" zoomScale="72" zoomScaleNormal="72" workbookViewId="0">
      <selection activeCell="I65" sqref="I65"/>
    </sheetView>
  </sheetViews>
  <sheetFormatPr defaultRowHeight="15" x14ac:dyDescent="0.25"/>
  <cols>
    <col min="1" max="1" width="0" hidden="1" customWidth="1"/>
    <col min="2" max="2" width="4.140625" customWidth="1"/>
    <col min="3" max="3" width="34.5703125" customWidth="1"/>
    <col min="4" max="4" width="11.42578125" customWidth="1"/>
    <col min="5" max="10" width="11.28515625" customWidth="1"/>
    <col min="11" max="11" width="4.85546875" customWidth="1"/>
    <col min="12" max="12" width="15" bestFit="1" customWidth="1"/>
    <col min="13" max="14" width="5.28515625" style="5" customWidth="1"/>
    <col min="16" max="16" width="34.5703125" customWidth="1"/>
    <col min="17" max="17" width="11.42578125" customWidth="1"/>
    <col min="18" max="23" width="11.28515625" customWidth="1"/>
    <col min="24" max="24" width="4.85546875" customWidth="1"/>
    <col min="25" max="25" width="15" bestFit="1" customWidth="1"/>
    <col min="26" max="27" width="5.28515625" style="5" customWidth="1"/>
  </cols>
  <sheetData>
    <row r="2" spans="3:27" ht="14.45" x14ac:dyDescent="0.3">
      <c r="C2">
        <v>1</v>
      </c>
      <c r="P2">
        <v>16</v>
      </c>
    </row>
    <row r="3" spans="3:27" x14ac:dyDescent="0.25">
      <c r="C3" s="87" t="s">
        <v>0</v>
      </c>
      <c r="D3" s="85" t="s">
        <v>10</v>
      </c>
      <c r="E3" s="87" t="s">
        <v>5</v>
      </c>
      <c r="F3" s="87"/>
      <c r="G3" s="87" t="s">
        <v>1</v>
      </c>
      <c r="H3" s="87"/>
      <c r="I3" s="87" t="s">
        <v>9</v>
      </c>
      <c r="J3" s="87"/>
      <c r="K3" s="66"/>
      <c r="L3" s="82" t="s">
        <v>4</v>
      </c>
      <c r="P3" s="82" t="s">
        <v>0</v>
      </c>
      <c r="Q3" s="83" t="s">
        <v>10</v>
      </c>
      <c r="R3" s="82" t="s">
        <v>5</v>
      </c>
      <c r="S3" s="82"/>
      <c r="T3" s="82" t="s">
        <v>1</v>
      </c>
      <c r="U3" s="82"/>
      <c r="V3" s="82" t="s">
        <v>9</v>
      </c>
      <c r="W3" s="82"/>
      <c r="X3" s="66"/>
      <c r="Y3" s="63" t="s">
        <v>4</v>
      </c>
    </row>
    <row r="4" spans="3:27" x14ac:dyDescent="0.25">
      <c r="C4" s="87"/>
      <c r="D4" s="86"/>
      <c r="E4" s="54" t="s">
        <v>6</v>
      </c>
      <c r="F4" s="54" t="s">
        <v>7</v>
      </c>
      <c r="G4" s="54" t="s">
        <v>8</v>
      </c>
      <c r="H4" s="54" t="s">
        <v>7</v>
      </c>
      <c r="I4" s="54" t="s">
        <v>3</v>
      </c>
      <c r="J4" s="54" t="s">
        <v>2</v>
      </c>
      <c r="K4" s="66"/>
      <c r="L4" s="82"/>
      <c r="P4" s="82"/>
      <c r="Q4" s="84"/>
      <c r="R4" s="19" t="s">
        <v>6</v>
      </c>
      <c r="S4" s="19" t="s">
        <v>7</v>
      </c>
      <c r="T4" s="19" t="s">
        <v>8</v>
      </c>
      <c r="U4" s="19" t="s">
        <v>7</v>
      </c>
      <c r="V4" s="19" t="s">
        <v>3</v>
      </c>
      <c r="W4" s="19" t="s">
        <v>2</v>
      </c>
      <c r="X4" s="66"/>
      <c r="Y4" s="63"/>
    </row>
    <row r="5" spans="3:27" ht="24.75" customHeight="1" thickBot="1" x14ac:dyDescent="0.4">
      <c r="C5" s="67" t="s">
        <v>42</v>
      </c>
      <c r="D5" s="68"/>
      <c r="E5" s="68"/>
      <c r="F5" s="68"/>
      <c r="G5" s="68"/>
      <c r="H5" s="68"/>
      <c r="I5" s="68"/>
      <c r="J5" s="69"/>
      <c r="K5" s="66"/>
      <c r="L5" s="23"/>
      <c r="P5" s="67" t="s">
        <v>45</v>
      </c>
      <c r="Q5" s="68"/>
      <c r="R5" s="68"/>
      <c r="S5" s="68"/>
      <c r="T5" s="68"/>
      <c r="U5" s="68"/>
      <c r="V5" s="68"/>
      <c r="W5" s="69"/>
      <c r="X5" s="66"/>
      <c r="Y5" s="9"/>
    </row>
    <row r="6" spans="3:27" ht="21" x14ac:dyDescent="0.35">
      <c r="C6" s="12" t="s">
        <v>98</v>
      </c>
      <c r="D6" s="12">
        <v>445895</v>
      </c>
      <c r="E6" s="13">
        <v>10</v>
      </c>
      <c r="F6" s="53">
        <f>E6*2</f>
        <v>20</v>
      </c>
      <c r="G6" s="13">
        <v>22</v>
      </c>
      <c r="H6" s="53">
        <f>G6*2</f>
        <v>44</v>
      </c>
      <c r="I6" s="13">
        <v>45</v>
      </c>
      <c r="J6" s="13">
        <v>46</v>
      </c>
      <c r="K6" s="66"/>
      <c r="L6" s="55">
        <f>F6+H6+I6+J6</f>
        <v>155</v>
      </c>
      <c r="M6" s="70">
        <f>SUM(L6:L8)</f>
        <v>387</v>
      </c>
      <c r="N6" s="71"/>
      <c r="P6" s="10" t="s">
        <v>114</v>
      </c>
      <c r="Q6" s="10">
        <v>61878</v>
      </c>
      <c r="R6" s="11">
        <v>7</v>
      </c>
      <c r="S6" s="6">
        <f>R6*2</f>
        <v>14</v>
      </c>
      <c r="T6" s="11">
        <v>20</v>
      </c>
      <c r="U6" s="6">
        <f>T6*2</f>
        <v>40</v>
      </c>
      <c r="V6" s="11">
        <v>34</v>
      </c>
      <c r="W6" s="11">
        <v>25</v>
      </c>
      <c r="X6" s="66"/>
      <c r="Y6" s="7">
        <f>S6+U6+V6+W6</f>
        <v>113</v>
      </c>
      <c r="Z6" s="76">
        <f>SUM(Y6:Y8)</f>
        <v>314</v>
      </c>
      <c r="AA6" s="77"/>
    </row>
    <row r="7" spans="3:27" ht="21" x14ac:dyDescent="0.35">
      <c r="C7" s="12" t="s">
        <v>99</v>
      </c>
      <c r="D7" s="12">
        <v>83102</v>
      </c>
      <c r="E7" s="13">
        <v>14</v>
      </c>
      <c r="F7" s="53">
        <f>E7*2</f>
        <v>28</v>
      </c>
      <c r="G7" s="13">
        <v>17</v>
      </c>
      <c r="H7" s="53">
        <f>G7*2</f>
        <v>34</v>
      </c>
      <c r="I7" s="13">
        <v>33</v>
      </c>
      <c r="J7" s="13">
        <v>0</v>
      </c>
      <c r="K7" s="66"/>
      <c r="L7" s="55">
        <f t="shared" ref="L7:L8" si="0">F7+H7+I7+J7</f>
        <v>95</v>
      </c>
      <c r="M7" s="72"/>
      <c r="N7" s="73"/>
      <c r="P7" s="10" t="s">
        <v>115</v>
      </c>
      <c r="Q7" s="10">
        <v>82552</v>
      </c>
      <c r="R7" s="11">
        <v>17</v>
      </c>
      <c r="S7" s="6">
        <f>R7*2</f>
        <v>34</v>
      </c>
      <c r="T7" s="11">
        <v>18</v>
      </c>
      <c r="U7" s="6">
        <f>T7*2</f>
        <v>36</v>
      </c>
      <c r="V7" s="11">
        <v>36</v>
      </c>
      <c r="W7" s="11">
        <v>25</v>
      </c>
      <c r="X7" s="66"/>
      <c r="Y7" s="7">
        <f t="shared" ref="Y7:Y8" si="1">S7+U7+V7+W7</f>
        <v>131</v>
      </c>
      <c r="Z7" s="78"/>
      <c r="AA7" s="79"/>
    </row>
    <row r="8" spans="3:27" ht="21.75" thickBot="1" x14ac:dyDescent="0.4">
      <c r="C8" s="12" t="s">
        <v>100</v>
      </c>
      <c r="D8" s="12">
        <v>1406</v>
      </c>
      <c r="E8" s="13">
        <v>13</v>
      </c>
      <c r="F8" s="53">
        <f t="shared" ref="F8" si="2">E8*2</f>
        <v>26</v>
      </c>
      <c r="G8" s="13">
        <v>17</v>
      </c>
      <c r="H8" s="53">
        <f>G8*2</f>
        <v>34</v>
      </c>
      <c r="I8" s="13">
        <v>42</v>
      </c>
      <c r="J8" s="13">
        <v>35</v>
      </c>
      <c r="K8" s="66"/>
      <c r="L8" s="55">
        <f t="shared" si="0"/>
        <v>137</v>
      </c>
      <c r="M8" s="74"/>
      <c r="N8" s="75"/>
      <c r="P8" s="10" t="s">
        <v>46</v>
      </c>
      <c r="Q8" s="10">
        <v>1845</v>
      </c>
      <c r="R8" s="11">
        <v>17</v>
      </c>
      <c r="S8" s="6">
        <f t="shared" ref="S8" si="3">R8*2</f>
        <v>34</v>
      </c>
      <c r="T8" s="11">
        <v>15</v>
      </c>
      <c r="U8" s="6">
        <f>T8*2</f>
        <v>30</v>
      </c>
      <c r="V8" s="11">
        <v>3</v>
      </c>
      <c r="W8" s="11">
        <v>3</v>
      </c>
      <c r="X8" s="66"/>
      <c r="Y8" s="7">
        <f t="shared" si="1"/>
        <v>70</v>
      </c>
      <c r="Z8" s="80"/>
      <c r="AA8" s="81"/>
    </row>
    <row r="9" spans="3:27" ht="14.45" x14ac:dyDescent="0.3">
      <c r="E9">
        <f t="shared" ref="E9:J9" si="4">SUM(E6:E8)</f>
        <v>37</v>
      </c>
      <c r="F9">
        <f t="shared" si="4"/>
        <v>74</v>
      </c>
      <c r="G9">
        <f t="shared" si="4"/>
        <v>56</v>
      </c>
      <c r="H9">
        <f t="shared" si="4"/>
        <v>112</v>
      </c>
      <c r="I9">
        <f t="shared" si="4"/>
        <v>120</v>
      </c>
      <c r="J9">
        <f t="shared" si="4"/>
        <v>81</v>
      </c>
      <c r="R9">
        <f>SUM(R6:R8)</f>
        <v>41</v>
      </c>
      <c r="S9">
        <f t="shared" ref="S9:W9" si="5">SUM(S6:S8)</f>
        <v>82</v>
      </c>
      <c r="T9">
        <f t="shared" si="5"/>
        <v>53</v>
      </c>
      <c r="U9">
        <f t="shared" si="5"/>
        <v>106</v>
      </c>
      <c r="V9">
        <f t="shared" si="5"/>
        <v>73</v>
      </c>
      <c r="W9">
        <f t="shared" si="5"/>
        <v>53</v>
      </c>
    </row>
    <row r="10" spans="3:27" ht="14.45" x14ac:dyDescent="0.3">
      <c r="C10">
        <v>2</v>
      </c>
      <c r="P10">
        <v>17</v>
      </c>
    </row>
    <row r="11" spans="3:27" x14ac:dyDescent="0.25">
      <c r="C11" s="82" t="s">
        <v>0</v>
      </c>
      <c r="D11" s="83" t="s">
        <v>10</v>
      </c>
      <c r="E11" s="82" t="s">
        <v>5</v>
      </c>
      <c r="F11" s="82"/>
      <c r="G11" s="82" t="s">
        <v>1</v>
      </c>
      <c r="H11" s="82"/>
      <c r="I11" s="82" t="s">
        <v>9</v>
      </c>
      <c r="J11" s="82"/>
      <c r="K11" s="66"/>
      <c r="L11" s="82" t="s">
        <v>4</v>
      </c>
      <c r="P11" s="82" t="s">
        <v>0</v>
      </c>
      <c r="Q11" s="83" t="s">
        <v>10</v>
      </c>
      <c r="R11" s="82" t="s">
        <v>5</v>
      </c>
      <c r="S11" s="82"/>
      <c r="T11" s="82" t="s">
        <v>1</v>
      </c>
      <c r="U11" s="82"/>
      <c r="V11" s="82" t="s">
        <v>9</v>
      </c>
      <c r="W11" s="82"/>
      <c r="X11" s="66"/>
      <c r="Y11" s="63" t="s">
        <v>4</v>
      </c>
    </row>
    <row r="12" spans="3:27" x14ac:dyDescent="0.25">
      <c r="C12" s="82"/>
      <c r="D12" s="84"/>
      <c r="E12" s="19" t="s">
        <v>6</v>
      </c>
      <c r="F12" s="19" t="s">
        <v>7</v>
      </c>
      <c r="G12" s="19" t="s">
        <v>8</v>
      </c>
      <c r="H12" s="19" t="s">
        <v>7</v>
      </c>
      <c r="I12" s="19" t="s">
        <v>3</v>
      </c>
      <c r="J12" s="19" t="s">
        <v>2</v>
      </c>
      <c r="K12" s="66"/>
      <c r="L12" s="82"/>
      <c r="P12" s="82"/>
      <c r="Q12" s="84"/>
      <c r="R12" s="19" t="s">
        <v>6</v>
      </c>
      <c r="S12" s="19" t="s">
        <v>7</v>
      </c>
      <c r="T12" s="19" t="s">
        <v>8</v>
      </c>
      <c r="U12" s="19" t="s">
        <v>7</v>
      </c>
      <c r="V12" s="19" t="s">
        <v>3</v>
      </c>
      <c r="W12" s="19" t="s">
        <v>2</v>
      </c>
      <c r="X12" s="66"/>
      <c r="Y12" s="63"/>
    </row>
    <row r="13" spans="3:27" ht="24.75" customHeight="1" thickBot="1" x14ac:dyDescent="0.4">
      <c r="C13" s="67" t="s">
        <v>60</v>
      </c>
      <c r="D13" s="68"/>
      <c r="E13" s="68"/>
      <c r="F13" s="68"/>
      <c r="G13" s="68"/>
      <c r="H13" s="68"/>
      <c r="I13" s="68"/>
      <c r="J13" s="69"/>
      <c r="K13" s="66"/>
      <c r="L13" s="23"/>
      <c r="P13" s="67" t="s">
        <v>11</v>
      </c>
      <c r="Q13" s="68"/>
      <c r="R13" s="68"/>
      <c r="S13" s="68"/>
      <c r="T13" s="68"/>
      <c r="U13" s="68"/>
      <c r="V13" s="68"/>
      <c r="W13" s="69"/>
      <c r="X13" s="66"/>
      <c r="Y13" s="9"/>
    </row>
    <row r="14" spans="3:27" ht="21" x14ac:dyDescent="0.35">
      <c r="C14" s="12" t="s">
        <v>124</v>
      </c>
      <c r="D14" s="12">
        <v>534021</v>
      </c>
      <c r="E14" s="13">
        <v>13</v>
      </c>
      <c r="F14" s="53">
        <f>E14*2</f>
        <v>26</v>
      </c>
      <c r="G14" s="13">
        <v>19</v>
      </c>
      <c r="H14" s="53">
        <f>G14*2</f>
        <v>38</v>
      </c>
      <c r="I14" s="13">
        <v>45</v>
      </c>
      <c r="J14" s="13">
        <v>26</v>
      </c>
      <c r="K14" s="66"/>
      <c r="L14" s="55">
        <f>F14+H14+I14+J14</f>
        <v>135</v>
      </c>
      <c r="M14" s="70">
        <f>SUM(L14:L16)</f>
        <v>289</v>
      </c>
      <c r="N14" s="71"/>
      <c r="P14" s="10" t="s">
        <v>91</v>
      </c>
      <c r="Q14" s="10">
        <v>67011</v>
      </c>
      <c r="R14" s="11">
        <v>16</v>
      </c>
      <c r="S14" s="6">
        <f>R14*2</f>
        <v>32</v>
      </c>
      <c r="T14" s="11">
        <v>23</v>
      </c>
      <c r="U14" s="6">
        <f>T14*2</f>
        <v>46</v>
      </c>
      <c r="V14" s="11">
        <v>39</v>
      </c>
      <c r="W14" s="11">
        <v>45</v>
      </c>
      <c r="X14" s="66"/>
      <c r="Y14" s="7">
        <f>S14+U14+V14+W14</f>
        <v>162</v>
      </c>
      <c r="Z14" s="76">
        <f>SUM(Y14:Y16)</f>
        <v>369</v>
      </c>
      <c r="AA14" s="77"/>
    </row>
    <row r="15" spans="3:27" ht="21" x14ac:dyDescent="0.35">
      <c r="C15" s="12" t="s">
        <v>125</v>
      </c>
      <c r="D15" s="12">
        <v>546410</v>
      </c>
      <c r="E15" s="13">
        <v>4</v>
      </c>
      <c r="F15" s="53">
        <f>E15*2</f>
        <v>8</v>
      </c>
      <c r="G15" s="13">
        <v>19</v>
      </c>
      <c r="H15" s="53">
        <f>G15*2</f>
        <v>38</v>
      </c>
      <c r="I15" s="13">
        <v>8</v>
      </c>
      <c r="J15" s="13">
        <v>0</v>
      </c>
      <c r="K15" s="66"/>
      <c r="L15" s="55">
        <f t="shared" ref="L15:L16" si="6">F15+H15+I15+J15</f>
        <v>54</v>
      </c>
      <c r="M15" s="72"/>
      <c r="N15" s="73"/>
      <c r="P15" s="10" t="s">
        <v>93</v>
      </c>
      <c r="Q15" s="10"/>
      <c r="R15" s="11">
        <v>13</v>
      </c>
      <c r="S15" s="6">
        <f>R15*2</f>
        <v>26</v>
      </c>
      <c r="T15" s="11">
        <v>20</v>
      </c>
      <c r="U15" s="6">
        <f>T15*2</f>
        <v>40</v>
      </c>
      <c r="V15" s="11">
        <v>15</v>
      </c>
      <c r="W15" s="11">
        <v>14</v>
      </c>
      <c r="X15" s="66"/>
      <c r="Y15" s="7">
        <f t="shared" ref="Y15:Y16" si="7">S15+U15+V15+W15</f>
        <v>95</v>
      </c>
      <c r="Z15" s="78"/>
      <c r="AA15" s="79"/>
    </row>
    <row r="16" spans="3:27" ht="21.75" thickBot="1" x14ac:dyDescent="0.4">
      <c r="C16" s="12" t="s">
        <v>126</v>
      </c>
      <c r="D16" s="12">
        <v>447711</v>
      </c>
      <c r="E16" s="13">
        <v>10</v>
      </c>
      <c r="F16" s="53">
        <f t="shared" ref="F16" si="8">E16*2</f>
        <v>20</v>
      </c>
      <c r="G16" s="13">
        <v>20</v>
      </c>
      <c r="H16" s="53">
        <f>G16*2</f>
        <v>40</v>
      </c>
      <c r="I16" s="13">
        <v>33</v>
      </c>
      <c r="J16" s="13">
        <v>7</v>
      </c>
      <c r="K16" s="66"/>
      <c r="L16" s="55">
        <f t="shared" si="6"/>
        <v>100</v>
      </c>
      <c r="M16" s="74"/>
      <c r="N16" s="75"/>
      <c r="P16" s="10" t="s">
        <v>92</v>
      </c>
      <c r="Q16" s="10">
        <v>443958</v>
      </c>
      <c r="R16" s="11">
        <v>11</v>
      </c>
      <c r="S16" s="6">
        <f t="shared" ref="S16" si="9">R16*2</f>
        <v>22</v>
      </c>
      <c r="T16" s="11">
        <v>8</v>
      </c>
      <c r="U16" s="6">
        <f>T16*2</f>
        <v>16</v>
      </c>
      <c r="V16" s="11">
        <v>48</v>
      </c>
      <c r="W16" s="11">
        <v>26</v>
      </c>
      <c r="X16" s="66"/>
      <c r="Y16" s="7">
        <f t="shared" si="7"/>
        <v>112</v>
      </c>
      <c r="Z16" s="80"/>
      <c r="AA16" s="81"/>
    </row>
    <row r="17" spans="3:27" ht="14.45" x14ac:dyDescent="0.3">
      <c r="E17">
        <f>SUM(E14:E16)</f>
        <v>27</v>
      </c>
      <c r="F17">
        <f t="shared" ref="F17:J17" si="10">SUM(F14:F16)</f>
        <v>54</v>
      </c>
      <c r="G17">
        <f t="shared" si="10"/>
        <v>58</v>
      </c>
      <c r="H17">
        <f t="shared" si="10"/>
        <v>116</v>
      </c>
      <c r="I17">
        <f t="shared" si="10"/>
        <v>86</v>
      </c>
      <c r="J17">
        <f t="shared" si="10"/>
        <v>33</v>
      </c>
      <c r="R17">
        <f>SUM(R14:R16)</f>
        <v>40</v>
      </c>
      <c r="S17">
        <f t="shared" ref="S17:W17" si="11">SUM(S14:S16)</f>
        <v>80</v>
      </c>
      <c r="T17">
        <f t="shared" si="11"/>
        <v>51</v>
      </c>
      <c r="U17">
        <f t="shared" si="11"/>
        <v>102</v>
      </c>
      <c r="V17">
        <f t="shared" si="11"/>
        <v>102</v>
      </c>
      <c r="W17">
        <f t="shared" si="11"/>
        <v>85</v>
      </c>
    </row>
    <row r="18" spans="3:27" ht="14.45" x14ac:dyDescent="0.3">
      <c r="C18">
        <v>3</v>
      </c>
      <c r="P18">
        <v>18</v>
      </c>
    </row>
    <row r="19" spans="3:27" x14ac:dyDescent="0.25">
      <c r="C19" s="82" t="s">
        <v>0</v>
      </c>
      <c r="D19" s="83" t="s">
        <v>10</v>
      </c>
      <c r="E19" s="82" t="s">
        <v>5</v>
      </c>
      <c r="F19" s="82"/>
      <c r="G19" s="82" t="s">
        <v>1</v>
      </c>
      <c r="H19" s="82"/>
      <c r="I19" s="82" t="s">
        <v>9</v>
      </c>
      <c r="J19" s="82"/>
      <c r="K19" s="66"/>
      <c r="L19" s="82" t="s">
        <v>4</v>
      </c>
      <c r="P19" s="82" t="s">
        <v>0</v>
      </c>
      <c r="Q19" s="83" t="s">
        <v>10</v>
      </c>
      <c r="R19" s="82" t="s">
        <v>5</v>
      </c>
      <c r="S19" s="82"/>
      <c r="T19" s="82" t="s">
        <v>1</v>
      </c>
      <c r="U19" s="82"/>
      <c r="V19" s="82" t="s">
        <v>9</v>
      </c>
      <c r="W19" s="82"/>
      <c r="X19" s="66"/>
      <c r="Y19" s="63" t="s">
        <v>4</v>
      </c>
    </row>
    <row r="20" spans="3:27" x14ac:dyDescent="0.25">
      <c r="C20" s="82"/>
      <c r="D20" s="84"/>
      <c r="E20" s="19" t="s">
        <v>6</v>
      </c>
      <c r="F20" s="19" t="s">
        <v>7</v>
      </c>
      <c r="G20" s="19" t="s">
        <v>8</v>
      </c>
      <c r="H20" s="19" t="s">
        <v>7</v>
      </c>
      <c r="I20" s="19" t="s">
        <v>3</v>
      </c>
      <c r="J20" s="19" t="s">
        <v>2</v>
      </c>
      <c r="K20" s="66"/>
      <c r="L20" s="82"/>
      <c r="P20" s="82"/>
      <c r="Q20" s="84"/>
      <c r="R20" s="19" t="s">
        <v>6</v>
      </c>
      <c r="S20" s="19" t="s">
        <v>7</v>
      </c>
      <c r="T20" s="19" t="s">
        <v>8</v>
      </c>
      <c r="U20" s="19" t="s">
        <v>7</v>
      </c>
      <c r="V20" s="19" t="s">
        <v>3</v>
      </c>
      <c r="W20" s="19" t="s">
        <v>2</v>
      </c>
      <c r="X20" s="66"/>
      <c r="Y20" s="63"/>
    </row>
    <row r="21" spans="3:27" ht="24.75" customHeight="1" thickBot="1" x14ac:dyDescent="0.4">
      <c r="C21" s="67" t="s">
        <v>61</v>
      </c>
      <c r="D21" s="68"/>
      <c r="E21" s="68"/>
      <c r="F21" s="68"/>
      <c r="G21" s="68"/>
      <c r="H21" s="68"/>
      <c r="I21" s="68"/>
      <c r="J21" s="69"/>
      <c r="K21" s="66"/>
      <c r="L21" s="23"/>
      <c r="P21" s="67" t="s">
        <v>21</v>
      </c>
      <c r="Q21" s="68"/>
      <c r="R21" s="68"/>
      <c r="S21" s="68"/>
      <c r="T21" s="68"/>
      <c r="U21" s="68"/>
      <c r="V21" s="68"/>
      <c r="W21" s="69"/>
      <c r="X21" s="66"/>
      <c r="Y21" s="9"/>
    </row>
    <row r="22" spans="3:27" ht="21" x14ac:dyDescent="0.35">
      <c r="C22" s="12" t="s">
        <v>130</v>
      </c>
      <c r="D22" s="12">
        <v>198974</v>
      </c>
      <c r="E22" s="13">
        <v>15</v>
      </c>
      <c r="F22" s="53">
        <f>E22*2</f>
        <v>30</v>
      </c>
      <c r="G22" s="13">
        <v>14</v>
      </c>
      <c r="H22" s="53">
        <f>G22*2</f>
        <v>28</v>
      </c>
      <c r="I22" s="13">
        <v>18</v>
      </c>
      <c r="J22" s="13">
        <v>16</v>
      </c>
      <c r="K22" s="66"/>
      <c r="L22" s="55">
        <f>F22+H22+I22+J22</f>
        <v>92</v>
      </c>
      <c r="M22" s="70">
        <f>SUM(L22:L24)</f>
        <v>227</v>
      </c>
      <c r="N22" s="71"/>
      <c r="P22" s="10" t="s">
        <v>88</v>
      </c>
      <c r="Q22" s="10">
        <v>1653</v>
      </c>
      <c r="R22" s="11">
        <v>12</v>
      </c>
      <c r="S22" s="6">
        <f>R22*2</f>
        <v>24</v>
      </c>
      <c r="T22" s="11">
        <v>19</v>
      </c>
      <c r="U22" s="6">
        <f>T22*2</f>
        <v>38</v>
      </c>
      <c r="V22" s="11">
        <v>36</v>
      </c>
      <c r="W22" s="11">
        <v>42</v>
      </c>
      <c r="X22" s="66"/>
      <c r="Y22" s="7">
        <f>S22+U22+V22+W22</f>
        <v>140</v>
      </c>
      <c r="Z22" s="76">
        <f>SUM(Y22:Y24)</f>
        <v>369</v>
      </c>
      <c r="AA22" s="77"/>
    </row>
    <row r="23" spans="3:27" ht="21" x14ac:dyDescent="0.35">
      <c r="C23" s="12" t="s">
        <v>131</v>
      </c>
      <c r="D23" s="12">
        <v>214170</v>
      </c>
      <c r="E23" s="13">
        <v>11</v>
      </c>
      <c r="F23" s="53">
        <f>E23*2</f>
        <v>22</v>
      </c>
      <c r="G23" s="13">
        <v>12</v>
      </c>
      <c r="H23" s="53">
        <f>G23*2</f>
        <v>24</v>
      </c>
      <c r="I23" s="13">
        <v>29</v>
      </c>
      <c r="J23" s="13">
        <v>0</v>
      </c>
      <c r="K23" s="66"/>
      <c r="L23" s="55">
        <f t="shared" ref="L23:L24" si="12">F23+H23+I23+J23</f>
        <v>75</v>
      </c>
      <c r="M23" s="72"/>
      <c r="N23" s="73"/>
      <c r="P23" s="10" t="s">
        <v>89</v>
      </c>
      <c r="Q23" s="10">
        <v>479687</v>
      </c>
      <c r="R23" s="11">
        <v>17</v>
      </c>
      <c r="S23" s="6">
        <f>R23*2</f>
        <v>34</v>
      </c>
      <c r="T23" s="11">
        <v>19</v>
      </c>
      <c r="U23" s="6">
        <f>T23*2</f>
        <v>38</v>
      </c>
      <c r="V23" s="11">
        <v>23</v>
      </c>
      <c r="W23" s="11">
        <v>18</v>
      </c>
      <c r="X23" s="66"/>
      <c r="Y23" s="7">
        <f t="shared" ref="Y23:Y24" si="13">S23+U23+V23+W23</f>
        <v>113</v>
      </c>
      <c r="Z23" s="78"/>
      <c r="AA23" s="79"/>
    </row>
    <row r="24" spans="3:27" ht="21.75" thickBot="1" x14ac:dyDescent="0.4">
      <c r="C24" s="12" t="s">
        <v>132</v>
      </c>
      <c r="D24" s="12">
        <v>482521</v>
      </c>
      <c r="E24" s="13">
        <v>5</v>
      </c>
      <c r="F24" s="53">
        <f t="shared" ref="F24" si="14">E24*2</f>
        <v>10</v>
      </c>
      <c r="G24" s="13">
        <v>15</v>
      </c>
      <c r="H24" s="53">
        <f>G24*2</f>
        <v>30</v>
      </c>
      <c r="I24" s="13">
        <v>20</v>
      </c>
      <c r="J24" s="13">
        <v>0</v>
      </c>
      <c r="K24" s="66"/>
      <c r="L24" s="55">
        <f t="shared" si="12"/>
        <v>60</v>
      </c>
      <c r="M24" s="74"/>
      <c r="N24" s="75"/>
      <c r="P24" s="10" t="s">
        <v>90</v>
      </c>
      <c r="Q24" s="10">
        <v>75788</v>
      </c>
      <c r="R24" s="11">
        <v>12</v>
      </c>
      <c r="S24" s="6">
        <f t="shared" ref="S24" si="15">R24*2</f>
        <v>24</v>
      </c>
      <c r="T24" s="11">
        <v>22</v>
      </c>
      <c r="U24" s="6">
        <f>T24*2</f>
        <v>44</v>
      </c>
      <c r="V24" s="11">
        <v>39</v>
      </c>
      <c r="W24" s="11">
        <v>9</v>
      </c>
      <c r="X24" s="66"/>
      <c r="Y24" s="7">
        <f t="shared" si="13"/>
        <v>116</v>
      </c>
      <c r="Z24" s="80"/>
      <c r="AA24" s="81"/>
    </row>
    <row r="25" spans="3:27" ht="14.45" x14ac:dyDescent="0.3">
      <c r="E25">
        <f>SUM(E22:E24)</f>
        <v>31</v>
      </c>
      <c r="F25">
        <f t="shared" ref="F25:J25" si="16">SUM(F22:F24)</f>
        <v>62</v>
      </c>
      <c r="G25">
        <f t="shared" si="16"/>
        <v>41</v>
      </c>
      <c r="H25">
        <f t="shared" si="16"/>
        <v>82</v>
      </c>
      <c r="I25">
        <f t="shared" si="16"/>
        <v>67</v>
      </c>
      <c r="J25">
        <f t="shared" si="16"/>
        <v>16</v>
      </c>
      <c r="R25">
        <f>SUM(R22:R24)</f>
        <v>41</v>
      </c>
      <c r="S25">
        <f t="shared" ref="S25:W25" si="17">SUM(S22:S24)</f>
        <v>82</v>
      </c>
      <c r="T25">
        <f t="shared" si="17"/>
        <v>60</v>
      </c>
      <c r="U25">
        <f t="shared" si="17"/>
        <v>120</v>
      </c>
      <c r="V25">
        <f t="shared" si="17"/>
        <v>98</v>
      </c>
      <c r="W25">
        <f t="shared" si="17"/>
        <v>69</v>
      </c>
    </row>
    <row r="26" spans="3:27" ht="14.45" x14ac:dyDescent="0.3">
      <c r="C26">
        <v>4</v>
      </c>
      <c r="P26">
        <v>19</v>
      </c>
    </row>
    <row r="27" spans="3:27" x14ac:dyDescent="0.25">
      <c r="C27" s="82" t="s">
        <v>0</v>
      </c>
      <c r="D27" s="83" t="s">
        <v>10</v>
      </c>
      <c r="E27" s="82" t="s">
        <v>5</v>
      </c>
      <c r="F27" s="82"/>
      <c r="G27" s="82" t="s">
        <v>1</v>
      </c>
      <c r="H27" s="82"/>
      <c r="I27" s="82" t="s">
        <v>9</v>
      </c>
      <c r="J27" s="82"/>
      <c r="K27" s="66"/>
      <c r="L27" s="82" t="s">
        <v>4</v>
      </c>
      <c r="P27" s="82" t="s">
        <v>0</v>
      </c>
      <c r="Q27" s="83" t="s">
        <v>10</v>
      </c>
      <c r="R27" s="82" t="s">
        <v>5</v>
      </c>
      <c r="S27" s="82"/>
      <c r="T27" s="82" t="s">
        <v>1</v>
      </c>
      <c r="U27" s="82"/>
      <c r="V27" s="82" t="s">
        <v>9</v>
      </c>
      <c r="W27" s="82"/>
      <c r="X27" s="66"/>
      <c r="Y27" s="63" t="s">
        <v>4</v>
      </c>
    </row>
    <row r="28" spans="3:27" x14ac:dyDescent="0.25">
      <c r="C28" s="82"/>
      <c r="D28" s="84"/>
      <c r="E28" s="19" t="s">
        <v>6</v>
      </c>
      <c r="F28" s="19" t="s">
        <v>7</v>
      </c>
      <c r="G28" s="19" t="s">
        <v>8</v>
      </c>
      <c r="H28" s="19" t="s">
        <v>7</v>
      </c>
      <c r="I28" s="19" t="s">
        <v>3</v>
      </c>
      <c r="J28" s="19" t="s">
        <v>2</v>
      </c>
      <c r="K28" s="66"/>
      <c r="L28" s="82"/>
      <c r="P28" s="82"/>
      <c r="Q28" s="84"/>
      <c r="R28" s="19" t="s">
        <v>6</v>
      </c>
      <c r="S28" s="19" t="s">
        <v>7</v>
      </c>
      <c r="T28" s="19" t="s">
        <v>8</v>
      </c>
      <c r="U28" s="19" t="s">
        <v>7</v>
      </c>
      <c r="V28" s="19" t="s">
        <v>3</v>
      </c>
      <c r="W28" s="19" t="s">
        <v>2</v>
      </c>
      <c r="X28" s="66"/>
      <c r="Y28" s="63"/>
    </row>
    <row r="29" spans="3:27" ht="24.75" customHeight="1" thickBot="1" x14ac:dyDescent="0.4">
      <c r="C29" s="67" t="s">
        <v>37</v>
      </c>
      <c r="D29" s="68"/>
      <c r="E29" s="68"/>
      <c r="F29" s="68"/>
      <c r="G29" s="68"/>
      <c r="H29" s="68"/>
      <c r="I29" s="68"/>
      <c r="J29" s="69"/>
      <c r="K29" s="66"/>
      <c r="L29" s="23"/>
      <c r="P29" s="67" t="s">
        <v>64</v>
      </c>
      <c r="Q29" s="68"/>
      <c r="R29" s="68"/>
      <c r="S29" s="68"/>
      <c r="T29" s="68"/>
      <c r="U29" s="68"/>
      <c r="V29" s="68"/>
      <c r="W29" s="69"/>
      <c r="X29" s="66"/>
      <c r="Y29" s="9"/>
    </row>
    <row r="30" spans="3:27" ht="21" x14ac:dyDescent="0.35">
      <c r="C30" s="12" t="s">
        <v>39</v>
      </c>
      <c r="D30" s="12">
        <v>2381</v>
      </c>
      <c r="E30" s="13">
        <v>6</v>
      </c>
      <c r="F30" s="53">
        <f>E30*2</f>
        <v>12</v>
      </c>
      <c r="G30" s="13">
        <v>22</v>
      </c>
      <c r="H30" s="53">
        <f>G30*2</f>
        <v>44</v>
      </c>
      <c r="I30" s="13">
        <v>32</v>
      </c>
      <c r="J30" s="13">
        <v>45</v>
      </c>
      <c r="K30" s="66"/>
      <c r="L30" s="55">
        <f>F30+H30+I30+J30</f>
        <v>133</v>
      </c>
      <c r="M30" s="70">
        <f>SUM(L30:L32)</f>
        <v>239</v>
      </c>
      <c r="N30" s="71"/>
      <c r="P30" s="10" t="s">
        <v>86</v>
      </c>
      <c r="Q30" s="10">
        <v>39463</v>
      </c>
      <c r="R30" s="11">
        <v>12</v>
      </c>
      <c r="S30" s="6">
        <f>R30*2</f>
        <v>24</v>
      </c>
      <c r="T30" s="11">
        <v>16</v>
      </c>
      <c r="U30" s="6">
        <f>T30*2</f>
        <v>32</v>
      </c>
      <c r="V30" s="11">
        <v>14</v>
      </c>
      <c r="W30" s="11">
        <v>18</v>
      </c>
      <c r="X30" s="66"/>
      <c r="Y30" s="7">
        <f>S30+U30+V30+W30</f>
        <v>88</v>
      </c>
      <c r="Z30" s="76">
        <f>SUM(Y30:Y32)</f>
        <v>265</v>
      </c>
      <c r="AA30" s="77"/>
    </row>
    <row r="31" spans="3:27" ht="21" x14ac:dyDescent="0.35">
      <c r="C31" s="12" t="s">
        <v>38</v>
      </c>
      <c r="D31" s="12">
        <v>1547</v>
      </c>
      <c r="E31" s="13">
        <v>13</v>
      </c>
      <c r="F31" s="53">
        <f>E31*2</f>
        <v>26</v>
      </c>
      <c r="G31" s="13">
        <v>14</v>
      </c>
      <c r="H31" s="53">
        <f>G31*2</f>
        <v>28</v>
      </c>
      <c r="I31" s="13">
        <v>36</v>
      </c>
      <c r="J31" s="13">
        <v>16</v>
      </c>
      <c r="K31" s="66"/>
      <c r="L31" s="55">
        <f t="shared" ref="L31:L32" si="18">F31+H31+I31+J31</f>
        <v>106</v>
      </c>
      <c r="M31" s="72"/>
      <c r="N31" s="73"/>
      <c r="P31" s="10" t="s">
        <v>24</v>
      </c>
      <c r="Q31" s="10">
        <v>2365</v>
      </c>
      <c r="R31" s="11">
        <v>16</v>
      </c>
      <c r="S31" s="6">
        <f>R31*2</f>
        <v>32</v>
      </c>
      <c r="T31" s="11">
        <v>18</v>
      </c>
      <c r="U31" s="6">
        <f>T31*2</f>
        <v>36</v>
      </c>
      <c r="V31" s="11">
        <v>29</v>
      </c>
      <c r="W31" s="11">
        <v>0</v>
      </c>
      <c r="X31" s="66"/>
      <c r="Y31" s="7">
        <f t="shared" ref="Y31:Y32" si="19">S31+U31+V31+W31</f>
        <v>97</v>
      </c>
      <c r="Z31" s="78"/>
      <c r="AA31" s="79"/>
    </row>
    <row r="32" spans="3:27" ht="21.75" thickBot="1" x14ac:dyDescent="0.4">
      <c r="C32" s="12" t="s">
        <v>133</v>
      </c>
      <c r="D32" s="12">
        <v>68780</v>
      </c>
      <c r="E32" s="13">
        <v>0</v>
      </c>
      <c r="F32" s="53">
        <f t="shared" ref="F32" si="20">E32*2</f>
        <v>0</v>
      </c>
      <c r="G32" s="13"/>
      <c r="H32" s="53">
        <f>G32*2</f>
        <v>0</v>
      </c>
      <c r="I32" s="13"/>
      <c r="J32" s="13"/>
      <c r="K32" s="66"/>
      <c r="L32" s="55">
        <f t="shared" si="18"/>
        <v>0</v>
      </c>
      <c r="M32" s="74"/>
      <c r="N32" s="75"/>
      <c r="P32" s="10" t="s">
        <v>87</v>
      </c>
      <c r="Q32" s="10">
        <v>65043</v>
      </c>
      <c r="R32" s="11">
        <v>8</v>
      </c>
      <c r="S32" s="6">
        <f t="shared" ref="S32" si="21">R32*2</f>
        <v>16</v>
      </c>
      <c r="T32" s="11">
        <v>17</v>
      </c>
      <c r="U32" s="6">
        <f>T32*2</f>
        <v>34</v>
      </c>
      <c r="V32" s="11">
        <v>14</v>
      </c>
      <c r="W32" s="11">
        <v>16</v>
      </c>
      <c r="X32" s="66"/>
      <c r="Y32" s="7">
        <f t="shared" si="19"/>
        <v>80</v>
      </c>
      <c r="Z32" s="80"/>
      <c r="AA32" s="81"/>
    </row>
    <row r="33" spans="3:27" ht="14.45" x14ac:dyDescent="0.3">
      <c r="E33">
        <f>SUM(E30:E32)</f>
        <v>19</v>
      </c>
      <c r="F33">
        <f t="shared" ref="F33:J33" si="22">SUM(F30:F32)</f>
        <v>38</v>
      </c>
      <c r="G33">
        <f t="shared" si="22"/>
        <v>36</v>
      </c>
      <c r="H33">
        <f t="shared" si="22"/>
        <v>72</v>
      </c>
      <c r="I33">
        <f t="shared" si="22"/>
        <v>68</v>
      </c>
      <c r="J33">
        <f t="shared" si="22"/>
        <v>61</v>
      </c>
      <c r="R33">
        <f>SUM(R30:R32)</f>
        <v>36</v>
      </c>
      <c r="S33">
        <f t="shared" ref="S33:W33" si="23">SUM(S30:S32)</f>
        <v>72</v>
      </c>
      <c r="T33">
        <f t="shared" si="23"/>
        <v>51</v>
      </c>
      <c r="U33">
        <f t="shared" si="23"/>
        <v>102</v>
      </c>
      <c r="V33">
        <f t="shared" si="23"/>
        <v>57</v>
      </c>
      <c r="W33">
        <f t="shared" si="23"/>
        <v>34</v>
      </c>
    </row>
    <row r="34" spans="3:27" ht="14.45" x14ac:dyDescent="0.3">
      <c r="C34">
        <v>5</v>
      </c>
      <c r="P34">
        <v>20</v>
      </c>
    </row>
    <row r="35" spans="3:27" x14ac:dyDescent="0.25">
      <c r="C35" s="82" t="s">
        <v>0</v>
      </c>
      <c r="D35" s="83" t="s">
        <v>10</v>
      </c>
      <c r="E35" s="82" t="s">
        <v>5</v>
      </c>
      <c r="F35" s="82"/>
      <c r="G35" s="82" t="s">
        <v>1</v>
      </c>
      <c r="H35" s="82"/>
      <c r="I35" s="82" t="s">
        <v>9</v>
      </c>
      <c r="J35" s="82"/>
      <c r="K35" s="66"/>
      <c r="L35" s="82" t="s">
        <v>4</v>
      </c>
      <c r="P35" s="82" t="s">
        <v>0</v>
      </c>
      <c r="Q35" s="83" t="s">
        <v>10</v>
      </c>
      <c r="R35" s="82" t="s">
        <v>5</v>
      </c>
      <c r="S35" s="82"/>
      <c r="T35" s="82" t="s">
        <v>1</v>
      </c>
      <c r="U35" s="82"/>
      <c r="V35" s="82" t="s">
        <v>9</v>
      </c>
      <c r="W35" s="82"/>
      <c r="X35" s="66"/>
      <c r="Y35" s="63" t="s">
        <v>4</v>
      </c>
    </row>
    <row r="36" spans="3:27" x14ac:dyDescent="0.25">
      <c r="C36" s="82"/>
      <c r="D36" s="84"/>
      <c r="E36" s="19" t="s">
        <v>6</v>
      </c>
      <c r="F36" s="19" t="s">
        <v>7</v>
      </c>
      <c r="G36" s="19" t="s">
        <v>8</v>
      </c>
      <c r="H36" s="19" t="s">
        <v>7</v>
      </c>
      <c r="I36" s="19" t="s">
        <v>3</v>
      </c>
      <c r="J36" s="19" t="s">
        <v>2</v>
      </c>
      <c r="K36" s="66"/>
      <c r="L36" s="82"/>
      <c r="P36" s="82"/>
      <c r="Q36" s="84"/>
      <c r="R36" s="19" t="s">
        <v>6</v>
      </c>
      <c r="S36" s="19" t="s">
        <v>7</v>
      </c>
      <c r="T36" s="19" t="s">
        <v>8</v>
      </c>
      <c r="U36" s="19" t="s">
        <v>7</v>
      </c>
      <c r="V36" s="19" t="s">
        <v>3</v>
      </c>
      <c r="W36" s="19" t="s">
        <v>2</v>
      </c>
      <c r="X36" s="66"/>
      <c r="Y36" s="63"/>
    </row>
    <row r="37" spans="3:27" ht="24.75" customHeight="1" thickBot="1" x14ac:dyDescent="0.4">
      <c r="C37" s="67" t="s">
        <v>62</v>
      </c>
      <c r="D37" s="68"/>
      <c r="E37" s="68"/>
      <c r="F37" s="68"/>
      <c r="G37" s="68"/>
      <c r="H37" s="68"/>
      <c r="I37" s="68"/>
      <c r="J37" s="69"/>
      <c r="K37" s="66"/>
      <c r="L37" s="23"/>
      <c r="P37" s="67" t="s">
        <v>22</v>
      </c>
      <c r="Q37" s="68"/>
      <c r="R37" s="68"/>
      <c r="S37" s="68"/>
      <c r="T37" s="68"/>
      <c r="U37" s="68"/>
      <c r="V37" s="68"/>
      <c r="W37" s="69"/>
      <c r="X37" s="66"/>
      <c r="Y37" s="9"/>
    </row>
    <row r="38" spans="3:27" ht="21" x14ac:dyDescent="0.35">
      <c r="C38" s="12" t="s">
        <v>104</v>
      </c>
      <c r="D38" s="12">
        <v>348785</v>
      </c>
      <c r="E38" s="13">
        <v>11</v>
      </c>
      <c r="F38" s="53">
        <f>E38*2</f>
        <v>22</v>
      </c>
      <c r="G38" s="13">
        <v>16</v>
      </c>
      <c r="H38" s="53">
        <f>G38*2</f>
        <v>32</v>
      </c>
      <c r="I38" s="13">
        <v>23</v>
      </c>
      <c r="J38" s="13">
        <v>16</v>
      </c>
      <c r="K38" s="66"/>
      <c r="L38" s="55">
        <f>F38+H38+I38+J38</f>
        <v>93</v>
      </c>
      <c r="M38" s="70">
        <f>SUM(L38:L40)</f>
        <v>328</v>
      </c>
      <c r="N38" s="71"/>
      <c r="P38" s="10" t="s">
        <v>85</v>
      </c>
      <c r="Q38" s="10">
        <v>472097</v>
      </c>
      <c r="R38" s="11">
        <v>8</v>
      </c>
      <c r="S38" s="6">
        <f>R38*2</f>
        <v>16</v>
      </c>
      <c r="T38" s="11">
        <v>7</v>
      </c>
      <c r="U38" s="6">
        <f>T38*2</f>
        <v>14</v>
      </c>
      <c r="V38" s="11">
        <v>10</v>
      </c>
      <c r="W38" s="11">
        <v>0</v>
      </c>
      <c r="X38" s="66"/>
      <c r="Y38" s="7">
        <f>S38+U38+V38+W38</f>
        <v>40</v>
      </c>
      <c r="Z38" s="76">
        <f>SUM(Y38:Y40)</f>
        <v>222</v>
      </c>
      <c r="AA38" s="77"/>
    </row>
    <row r="39" spans="3:27" ht="21" x14ac:dyDescent="0.35">
      <c r="C39" s="12" t="s">
        <v>105</v>
      </c>
      <c r="D39" s="12">
        <v>447239</v>
      </c>
      <c r="E39" s="13">
        <v>11</v>
      </c>
      <c r="F39" s="53">
        <f>E39*2</f>
        <v>22</v>
      </c>
      <c r="G39" s="13">
        <v>23</v>
      </c>
      <c r="H39" s="53">
        <f>G39*2</f>
        <v>46</v>
      </c>
      <c r="I39" s="13">
        <v>43</v>
      </c>
      <c r="J39" s="13">
        <v>26</v>
      </c>
      <c r="K39" s="66"/>
      <c r="L39" s="55">
        <f t="shared" ref="L39:L40" si="24">F39+H39+I39+J39</f>
        <v>137</v>
      </c>
      <c r="M39" s="72"/>
      <c r="N39" s="73"/>
      <c r="P39" s="10" t="s">
        <v>47</v>
      </c>
      <c r="Q39" s="10">
        <v>472098</v>
      </c>
      <c r="R39" s="11">
        <v>11</v>
      </c>
      <c r="S39" s="6">
        <f>R39*2</f>
        <v>22</v>
      </c>
      <c r="T39" s="11">
        <v>14</v>
      </c>
      <c r="U39" s="6">
        <f>T39*2</f>
        <v>28</v>
      </c>
      <c r="V39" s="11">
        <v>25</v>
      </c>
      <c r="W39" s="11">
        <v>7</v>
      </c>
      <c r="X39" s="66"/>
      <c r="Y39" s="7">
        <f t="shared" ref="Y39:Y40" si="25">S39+U39+V39+W39</f>
        <v>82</v>
      </c>
      <c r="Z39" s="78"/>
      <c r="AA39" s="79"/>
    </row>
    <row r="40" spans="3:27" ht="21.75" thickBot="1" x14ac:dyDescent="0.4">
      <c r="C40" s="12" t="s">
        <v>106</v>
      </c>
      <c r="D40" s="12">
        <v>440052</v>
      </c>
      <c r="E40" s="13">
        <v>13</v>
      </c>
      <c r="F40" s="53">
        <f t="shared" ref="F40" si="26">E40*2</f>
        <v>26</v>
      </c>
      <c r="G40" s="13">
        <v>18</v>
      </c>
      <c r="H40" s="53">
        <f>G40*2</f>
        <v>36</v>
      </c>
      <c r="I40" s="13">
        <v>29</v>
      </c>
      <c r="J40" s="13">
        <v>7</v>
      </c>
      <c r="K40" s="66"/>
      <c r="L40" s="55">
        <f t="shared" si="24"/>
        <v>98</v>
      </c>
      <c r="M40" s="74"/>
      <c r="N40" s="75"/>
      <c r="P40" s="10" t="s">
        <v>23</v>
      </c>
      <c r="Q40" s="10">
        <v>14766</v>
      </c>
      <c r="R40" s="11">
        <v>14</v>
      </c>
      <c r="S40" s="6">
        <f t="shared" ref="S40" si="27">R40*2</f>
        <v>28</v>
      </c>
      <c r="T40" s="11">
        <v>19</v>
      </c>
      <c r="U40" s="6">
        <f>T40*2</f>
        <v>38</v>
      </c>
      <c r="V40" s="11">
        <v>16</v>
      </c>
      <c r="W40" s="11">
        <v>18</v>
      </c>
      <c r="X40" s="66"/>
      <c r="Y40" s="7">
        <f t="shared" si="25"/>
        <v>100</v>
      </c>
      <c r="Z40" s="80"/>
      <c r="AA40" s="81"/>
    </row>
    <row r="41" spans="3:27" ht="14.45" x14ac:dyDescent="0.3">
      <c r="E41">
        <f>SUM(E38:E40)</f>
        <v>35</v>
      </c>
      <c r="F41">
        <f t="shared" ref="F41:J41" si="28">SUM(F38:F40)</f>
        <v>70</v>
      </c>
      <c r="G41">
        <f t="shared" si="28"/>
        <v>57</v>
      </c>
      <c r="H41">
        <f t="shared" si="28"/>
        <v>114</v>
      </c>
      <c r="I41">
        <f t="shared" si="28"/>
        <v>95</v>
      </c>
      <c r="J41">
        <f t="shared" si="28"/>
        <v>49</v>
      </c>
      <c r="R41">
        <f>SUM(R38:R40)</f>
        <v>33</v>
      </c>
      <c r="S41">
        <f t="shared" ref="S41:W41" si="29">SUM(S38:S40)</f>
        <v>66</v>
      </c>
      <c r="T41">
        <f t="shared" si="29"/>
        <v>40</v>
      </c>
      <c r="U41">
        <f t="shared" si="29"/>
        <v>80</v>
      </c>
      <c r="V41">
        <f t="shared" si="29"/>
        <v>51</v>
      </c>
      <c r="W41">
        <f t="shared" si="29"/>
        <v>25</v>
      </c>
    </row>
    <row r="42" spans="3:27" ht="14.45" x14ac:dyDescent="0.3">
      <c r="C42">
        <v>6</v>
      </c>
      <c r="P42">
        <v>21</v>
      </c>
    </row>
    <row r="43" spans="3:27" x14ac:dyDescent="0.25">
      <c r="C43" s="82" t="s">
        <v>0</v>
      </c>
      <c r="D43" s="83" t="s">
        <v>10</v>
      </c>
      <c r="E43" s="82" t="s">
        <v>5</v>
      </c>
      <c r="F43" s="82"/>
      <c r="G43" s="82" t="s">
        <v>1</v>
      </c>
      <c r="H43" s="82"/>
      <c r="I43" s="82" t="s">
        <v>9</v>
      </c>
      <c r="J43" s="82"/>
      <c r="K43" s="66"/>
      <c r="L43" s="82" t="s">
        <v>4</v>
      </c>
      <c r="P43" s="82" t="s">
        <v>0</v>
      </c>
      <c r="Q43" s="83" t="s">
        <v>10</v>
      </c>
      <c r="R43" s="82" t="s">
        <v>5</v>
      </c>
      <c r="S43" s="82"/>
      <c r="T43" s="82" t="s">
        <v>1</v>
      </c>
      <c r="U43" s="82"/>
      <c r="V43" s="82" t="s">
        <v>9</v>
      </c>
      <c r="W43" s="82"/>
      <c r="X43" s="66"/>
      <c r="Y43" s="63" t="s">
        <v>4</v>
      </c>
    </row>
    <row r="44" spans="3:27" x14ac:dyDescent="0.25">
      <c r="C44" s="82"/>
      <c r="D44" s="84"/>
      <c r="E44" s="19" t="s">
        <v>6</v>
      </c>
      <c r="F44" s="19" t="s">
        <v>7</v>
      </c>
      <c r="G44" s="19" t="s">
        <v>8</v>
      </c>
      <c r="H44" s="19" t="s">
        <v>7</v>
      </c>
      <c r="I44" s="19" t="s">
        <v>3</v>
      </c>
      <c r="J44" s="19" t="s">
        <v>2</v>
      </c>
      <c r="K44" s="66"/>
      <c r="L44" s="82"/>
      <c r="P44" s="82"/>
      <c r="Q44" s="84"/>
      <c r="R44" s="19" t="s">
        <v>6</v>
      </c>
      <c r="S44" s="19" t="s">
        <v>7</v>
      </c>
      <c r="T44" s="19" t="s">
        <v>8</v>
      </c>
      <c r="U44" s="19" t="s">
        <v>7</v>
      </c>
      <c r="V44" s="19" t="s">
        <v>3</v>
      </c>
      <c r="W44" s="19" t="s">
        <v>2</v>
      </c>
      <c r="X44" s="66"/>
      <c r="Y44" s="63"/>
    </row>
    <row r="45" spans="3:27" ht="24.75" customHeight="1" thickBot="1" x14ac:dyDescent="0.4">
      <c r="C45" s="67" t="s">
        <v>19</v>
      </c>
      <c r="D45" s="68"/>
      <c r="E45" s="68"/>
      <c r="F45" s="68"/>
      <c r="G45" s="68"/>
      <c r="H45" s="68"/>
      <c r="I45" s="68"/>
      <c r="J45" s="69"/>
      <c r="K45" s="66"/>
      <c r="L45" s="23"/>
      <c r="P45" s="67" t="s">
        <v>65</v>
      </c>
      <c r="Q45" s="68"/>
      <c r="R45" s="68"/>
      <c r="S45" s="68"/>
      <c r="T45" s="68"/>
      <c r="U45" s="68"/>
      <c r="V45" s="68"/>
      <c r="W45" s="69"/>
      <c r="X45" s="66"/>
      <c r="Y45" s="9"/>
    </row>
    <row r="46" spans="3:27" ht="21" x14ac:dyDescent="0.35">
      <c r="C46" s="12" t="s">
        <v>134</v>
      </c>
      <c r="D46" s="12">
        <v>353383</v>
      </c>
      <c r="E46" s="13">
        <v>19</v>
      </c>
      <c r="F46" s="53">
        <f>E46*2</f>
        <v>38</v>
      </c>
      <c r="G46" s="13">
        <v>23</v>
      </c>
      <c r="H46" s="53">
        <f>G46*2</f>
        <v>46</v>
      </c>
      <c r="I46" s="13">
        <v>48</v>
      </c>
      <c r="J46" s="13">
        <v>37</v>
      </c>
      <c r="K46" s="66"/>
      <c r="L46" s="55">
        <f>F46+H46+I46+J46</f>
        <v>169</v>
      </c>
      <c r="M46" s="70">
        <f>SUM(L46:L48)</f>
        <v>489</v>
      </c>
      <c r="N46" s="71"/>
      <c r="P46" s="10" t="s">
        <v>76</v>
      </c>
      <c r="Q46" s="10">
        <v>51926</v>
      </c>
      <c r="R46" s="11">
        <v>12</v>
      </c>
      <c r="S46" s="6">
        <f>R46*2</f>
        <v>24</v>
      </c>
      <c r="T46" s="11">
        <v>20</v>
      </c>
      <c r="U46" s="6">
        <f>T46*2</f>
        <v>40</v>
      </c>
      <c r="V46" s="11">
        <v>26</v>
      </c>
      <c r="W46" s="11">
        <v>22</v>
      </c>
      <c r="X46" s="66"/>
      <c r="Y46" s="7">
        <f>S46+U46+V46+W46</f>
        <v>112</v>
      </c>
      <c r="Z46" s="76">
        <f>SUM(Y46:Y48)</f>
        <v>358</v>
      </c>
      <c r="AA46" s="77"/>
    </row>
    <row r="47" spans="3:27" ht="21" x14ac:dyDescent="0.35">
      <c r="C47" s="12" t="s">
        <v>135</v>
      </c>
      <c r="D47" s="12">
        <v>348144</v>
      </c>
      <c r="E47" s="13">
        <v>20</v>
      </c>
      <c r="F47" s="53">
        <f>E47*2</f>
        <v>40</v>
      </c>
      <c r="G47" s="13">
        <v>19</v>
      </c>
      <c r="H47" s="53">
        <f>G47*2</f>
        <v>38</v>
      </c>
      <c r="I47" s="13">
        <v>40</v>
      </c>
      <c r="J47" s="13">
        <v>41</v>
      </c>
      <c r="K47" s="66"/>
      <c r="L47" s="55">
        <f t="shared" ref="L47:L48" si="30">F47+H47+I47+J47</f>
        <v>159</v>
      </c>
      <c r="M47" s="72"/>
      <c r="N47" s="73"/>
      <c r="P47" s="10" t="s">
        <v>77</v>
      </c>
      <c r="Q47" s="10">
        <v>548064</v>
      </c>
      <c r="R47" s="11">
        <v>13</v>
      </c>
      <c r="S47" s="6">
        <f>R47*2</f>
        <v>26</v>
      </c>
      <c r="T47" s="11">
        <v>22</v>
      </c>
      <c r="U47" s="6">
        <f>T47*2</f>
        <v>44</v>
      </c>
      <c r="V47" s="11">
        <v>31</v>
      </c>
      <c r="W47" s="11">
        <v>24</v>
      </c>
      <c r="X47" s="66"/>
      <c r="Y47" s="7">
        <f t="shared" ref="Y47:Y48" si="31">S47+U47+V47+W47</f>
        <v>125</v>
      </c>
      <c r="Z47" s="78"/>
      <c r="AA47" s="79"/>
    </row>
    <row r="48" spans="3:27" ht="21.75" thickBot="1" x14ac:dyDescent="0.4">
      <c r="C48" s="12" t="s">
        <v>136</v>
      </c>
      <c r="D48" s="12">
        <v>1254</v>
      </c>
      <c r="E48" s="13">
        <v>21</v>
      </c>
      <c r="F48" s="53">
        <f t="shared" ref="F48" si="32">E48*2</f>
        <v>42</v>
      </c>
      <c r="G48" s="13">
        <v>20</v>
      </c>
      <c r="H48" s="53">
        <f>G48*2</f>
        <v>40</v>
      </c>
      <c r="I48" s="13">
        <v>48</v>
      </c>
      <c r="J48" s="13">
        <v>31</v>
      </c>
      <c r="K48" s="66"/>
      <c r="L48" s="55">
        <f t="shared" si="30"/>
        <v>161</v>
      </c>
      <c r="M48" s="74"/>
      <c r="N48" s="75"/>
      <c r="P48" s="10" t="s">
        <v>78</v>
      </c>
      <c r="Q48" s="10">
        <v>533242</v>
      </c>
      <c r="R48" s="11">
        <v>17</v>
      </c>
      <c r="S48" s="6">
        <f t="shared" ref="S48" si="33">R48*2</f>
        <v>34</v>
      </c>
      <c r="T48" s="11">
        <v>18</v>
      </c>
      <c r="U48" s="6">
        <f>T48*2</f>
        <v>36</v>
      </c>
      <c r="V48" s="11">
        <v>34</v>
      </c>
      <c r="W48" s="11">
        <v>17</v>
      </c>
      <c r="X48" s="66"/>
      <c r="Y48" s="7">
        <f t="shared" si="31"/>
        <v>121</v>
      </c>
      <c r="Z48" s="80"/>
      <c r="AA48" s="81"/>
    </row>
    <row r="49" spans="3:27" ht="14.45" x14ac:dyDescent="0.3">
      <c r="E49">
        <f>SUM(E46:E48)</f>
        <v>60</v>
      </c>
      <c r="F49">
        <f t="shared" ref="F49:J49" si="34">SUM(F46:F48)</f>
        <v>120</v>
      </c>
      <c r="G49">
        <f t="shared" si="34"/>
        <v>62</v>
      </c>
      <c r="H49">
        <f t="shared" si="34"/>
        <v>124</v>
      </c>
      <c r="I49">
        <f t="shared" si="34"/>
        <v>136</v>
      </c>
      <c r="J49">
        <f t="shared" si="34"/>
        <v>109</v>
      </c>
      <c r="R49">
        <f>SUM(R46:R48)</f>
        <v>42</v>
      </c>
      <c r="S49">
        <f t="shared" ref="S49:W49" si="35">SUM(S46:S48)</f>
        <v>84</v>
      </c>
      <c r="T49">
        <f t="shared" si="35"/>
        <v>60</v>
      </c>
      <c r="U49">
        <f t="shared" si="35"/>
        <v>120</v>
      </c>
      <c r="V49">
        <f t="shared" si="35"/>
        <v>91</v>
      </c>
      <c r="W49">
        <f t="shared" si="35"/>
        <v>63</v>
      </c>
    </row>
    <row r="50" spans="3:27" ht="14.45" x14ac:dyDescent="0.3">
      <c r="C50">
        <v>7</v>
      </c>
      <c r="P50">
        <v>22</v>
      </c>
    </row>
    <row r="51" spans="3:27" x14ac:dyDescent="0.25">
      <c r="C51" s="82" t="s">
        <v>0</v>
      </c>
      <c r="D51" s="83" t="s">
        <v>10</v>
      </c>
      <c r="E51" s="82" t="s">
        <v>5</v>
      </c>
      <c r="F51" s="82"/>
      <c r="G51" s="82" t="s">
        <v>1</v>
      </c>
      <c r="H51" s="82"/>
      <c r="I51" s="82" t="s">
        <v>9</v>
      </c>
      <c r="J51" s="82"/>
      <c r="K51" s="66"/>
      <c r="L51" s="82" t="s">
        <v>4</v>
      </c>
      <c r="P51" s="82" t="s">
        <v>0</v>
      </c>
      <c r="Q51" s="83" t="s">
        <v>10</v>
      </c>
      <c r="R51" s="82" t="s">
        <v>5</v>
      </c>
      <c r="S51" s="82"/>
      <c r="T51" s="82" t="s">
        <v>1</v>
      </c>
      <c r="U51" s="82"/>
      <c r="V51" s="82" t="s">
        <v>9</v>
      </c>
      <c r="W51" s="82"/>
      <c r="X51" s="66"/>
      <c r="Y51" s="63" t="s">
        <v>4</v>
      </c>
    </row>
    <row r="52" spans="3:27" x14ac:dyDescent="0.25">
      <c r="C52" s="82"/>
      <c r="D52" s="84"/>
      <c r="E52" s="19" t="s">
        <v>6</v>
      </c>
      <c r="F52" s="19" t="s">
        <v>7</v>
      </c>
      <c r="G52" s="19" t="s">
        <v>8</v>
      </c>
      <c r="H52" s="19" t="s">
        <v>7</v>
      </c>
      <c r="I52" s="19" t="s">
        <v>3</v>
      </c>
      <c r="J52" s="19" t="s">
        <v>2</v>
      </c>
      <c r="K52" s="66"/>
      <c r="L52" s="82"/>
      <c r="P52" s="82"/>
      <c r="Q52" s="84"/>
      <c r="R52" s="19" t="s">
        <v>6</v>
      </c>
      <c r="S52" s="19" t="s">
        <v>7</v>
      </c>
      <c r="T52" s="19" t="s">
        <v>8</v>
      </c>
      <c r="U52" s="19" t="s">
        <v>7</v>
      </c>
      <c r="V52" s="19" t="s">
        <v>3</v>
      </c>
      <c r="W52" s="19" t="s">
        <v>2</v>
      </c>
      <c r="X52" s="66"/>
      <c r="Y52" s="63"/>
    </row>
    <row r="53" spans="3:27" ht="24.75" customHeight="1" thickBot="1" x14ac:dyDescent="0.4">
      <c r="C53" s="67" t="s">
        <v>20</v>
      </c>
      <c r="D53" s="68"/>
      <c r="E53" s="68"/>
      <c r="F53" s="68"/>
      <c r="G53" s="68"/>
      <c r="H53" s="68"/>
      <c r="I53" s="68"/>
      <c r="J53" s="69"/>
      <c r="K53" s="66"/>
      <c r="L53" s="23"/>
      <c r="P53" s="67" t="s">
        <v>66</v>
      </c>
      <c r="Q53" s="68"/>
      <c r="R53" s="68"/>
      <c r="S53" s="68"/>
      <c r="T53" s="68"/>
      <c r="U53" s="68"/>
      <c r="V53" s="68"/>
      <c r="W53" s="69"/>
      <c r="X53" s="66"/>
      <c r="Y53" s="9"/>
    </row>
    <row r="54" spans="3:27" ht="21" x14ac:dyDescent="0.35">
      <c r="C54" s="12" t="s">
        <v>107</v>
      </c>
      <c r="D54" s="12">
        <v>2469</v>
      </c>
      <c r="E54" s="13">
        <v>13</v>
      </c>
      <c r="F54" s="53">
        <f>E54*2</f>
        <v>26</v>
      </c>
      <c r="G54" s="13">
        <v>16</v>
      </c>
      <c r="H54" s="53">
        <f>G54*2</f>
        <v>32</v>
      </c>
      <c r="I54" s="13">
        <v>31</v>
      </c>
      <c r="J54" s="13">
        <v>0</v>
      </c>
      <c r="K54" s="66"/>
      <c r="L54" s="55">
        <f>F54+H54+I54+J54</f>
        <v>89</v>
      </c>
      <c r="M54" s="70">
        <f>SUM(L54:L56)</f>
        <v>390</v>
      </c>
      <c r="N54" s="71"/>
      <c r="P54" s="10" t="s">
        <v>82</v>
      </c>
      <c r="Q54" s="10">
        <v>1205</v>
      </c>
      <c r="R54" s="11">
        <v>14</v>
      </c>
      <c r="S54" s="6">
        <f>R54*2</f>
        <v>28</v>
      </c>
      <c r="T54" s="11">
        <v>21</v>
      </c>
      <c r="U54" s="6">
        <f>T54*2</f>
        <v>42</v>
      </c>
      <c r="V54" s="11">
        <v>20</v>
      </c>
      <c r="W54" s="11">
        <v>16</v>
      </c>
      <c r="X54" s="66"/>
      <c r="Y54" s="7">
        <f>S54+U54+V54+W54</f>
        <v>106</v>
      </c>
      <c r="Z54" s="76">
        <f>SUM(Y54:Y56)</f>
        <v>265</v>
      </c>
      <c r="AA54" s="77"/>
    </row>
    <row r="55" spans="3:27" ht="21" x14ac:dyDescent="0.35">
      <c r="C55" s="12" t="s">
        <v>108</v>
      </c>
      <c r="D55" s="12">
        <v>2470</v>
      </c>
      <c r="E55" s="13">
        <v>20</v>
      </c>
      <c r="F55" s="53">
        <f>E55*2</f>
        <v>40</v>
      </c>
      <c r="G55" s="13">
        <v>22</v>
      </c>
      <c r="H55" s="53">
        <f>G55*2</f>
        <v>44</v>
      </c>
      <c r="I55" s="13">
        <v>45</v>
      </c>
      <c r="J55" s="13">
        <v>46</v>
      </c>
      <c r="K55" s="66"/>
      <c r="L55" s="55">
        <f t="shared" ref="L55:L56" si="36">F55+H55+I55+J55</f>
        <v>175</v>
      </c>
      <c r="M55" s="72"/>
      <c r="N55" s="73"/>
      <c r="P55" s="10" t="s">
        <v>83</v>
      </c>
      <c r="Q55" s="10">
        <v>54552</v>
      </c>
      <c r="R55" s="11">
        <v>9</v>
      </c>
      <c r="S55" s="6">
        <f>R55*2</f>
        <v>18</v>
      </c>
      <c r="T55" s="11">
        <v>15</v>
      </c>
      <c r="U55" s="6">
        <f>T55*2</f>
        <v>30</v>
      </c>
      <c r="V55" s="11">
        <v>11</v>
      </c>
      <c r="W55" s="11">
        <v>22</v>
      </c>
      <c r="X55" s="66"/>
      <c r="Y55" s="7">
        <f t="shared" ref="Y55:Y56" si="37">S55+U55+V55+W55</f>
        <v>81</v>
      </c>
      <c r="Z55" s="78"/>
      <c r="AA55" s="79"/>
    </row>
    <row r="56" spans="3:27" ht="21.75" thickBot="1" x14ac:dyDescent="0.4">
      <c r="C56" s="12" t="s">
        <v>109</v>
      </c>
      <c r="D56" s="12">
        <v>451823</v>
      </c>
      <c r="E56" s="13">
        <v>16</v>
      </c>
      <c r="F56" s="53">
        <f t="shared" ref="F56" si="38">E56*2</f>
        <v>32</v>
      </c>
      <c r="G56" s="13">
        <v>20</v>
      </c>
      <c r="H56" s="53">
        <f>G56*2</f>
        <v>40</v>
      </c>
      <c r="I56" s="13">
        <v>35</v>
      </c>
      <c r="J56" s="13">
        <v>19</v>
      </c>
      <c r="K56" s="66"/>
      <c r="L56" s="55">
        <f t="shared" si="36"/>
        <v>126</v>
      </c>
      <c r="M56" s="74"/>
      <c r="N56" s="75"/>
      <c r="P56" s="10" t="s">
        <v>84</v>
      </c>
      <c r="Q56" s="10">
        <v>349344</v>
      </c>
      <c r="R56" s="11">
        <v>8</v>
      </c>
      <c r="S56" s="6">
        <f t="shared" ref="S56" si="39">R56*2</f>
        <v>16</v>
      </c>
      <c r="T56" s="11">
        <v>9</v>
      </c>
      <c r="U56" s="6">
        <f>T56*2</f>
        <v>18</v>
      </c>
      <c r="V56" s="11">
        <v>21</v>
      </c>
      <c r="W56" s="11">
        <v>23</v>
      </c>
      <c r="X56" s="66"/>
      <c r="Y56" s="7">
        <f t="shared" si="37"/>
        <v>78</v>
      </c>
      <c r="Z56" s="80"/>
      <c r="AA56" s="81"/>
    </row>
    <row r="57" spans="3:27" ht="14.45" x14ac:dyDescent="0.3">
      <c r="E57">
        <f>SUM(E54:E56)</f>
        <v>49</v>
      </c>
      <c r="F57">
        <f t="shared" ref="F57:J57" si="40">SUM(F54:F56)</f>
        <v>98</v>
      </c>
      <c r="G57">
        <f t="shared" si="40"/>
        <v>58</v>
      </c>
      <c r="H57">
        <f t="shared" si="40"/>
        <v>116</v>
      </c>
      <c r="I57">
        <f t="shared" si="40"/>
        <v>111</v>
      </c>
      <c r="J57">
        <f t="shared" si="40"/>
        <v>65</v>
      </c>
      <c r="R57">
        <f>SUM(R54:R56)</f>
        <v>31</v>
      </c>
      <c r="S57">
        <f t="shared" ref="S57:W57" si="41">SUM(S54:S56)</f>
        <v>62</v>
      </c>
      <c r="T57">
        <f t="shared" si="41"/>
        <v>45</v>
      </c>
      <c r="U57">
        <f t="shared" si="41"/>
        <v>90</v>
      </c>
      <c r="V57">
        <f t="shared" si="41"/>
        <v>52</v>
      </c>
      <c r="W57">
        <f t="shared" si="41"/>
        <v>61</v>
      </c>
    </row>
    <row r="58" spans="3:27" ht="14.45" x14ac:dyDescent="0.3">
      <c r="C58">
        <v>8</v>
      </c>
      <c r="P58">
        <v>23</v>
      </c>
    </row>
    <row r="59" spans="3:27" x14ac:dyDescent="0.25">
      <c r="C59" s="82" t="s">
        <v>0</v>
      </c>
      <c r="D59" s="83" t="s">
        <v>10</v>
      </c>
      <c r="E59" s="82" t="s">
        <v>5</v>
      </c>
      <c r="F59" s="82"/>
      <c r="G59" s="82" t="s">
        <v>1</v>
      </c>
      <c r="H59" s="82"/>
      <c r="I59" s="82" t="s">
        <v>9</v>
      </c>
      <c r="J59" s="82"/>
      <c r="K59" s="66"/>
      <c r="L59" s="82" t="s">
        <v>4</v>
      </c>
      <c r="P59" s="63" t="s">
        <v>0</v>
      </c>
      <c r="Q59" s="64" t="s">
        <v>10</v>
      </c>
      <c r="R59" s="63" t="s">
        <v>5</v>
      </c>
      <c r="S59" s="63"/>
      <c r="T59" s="63" t="s">
        <v>1</v>
      </c>
      <c r="U59" s="63"/>
      <c r="V59" s="63" t="s">
        <v>9</v>
      </c>
      <c r="W59" s="63"/>
      <c r="X59" s="66"/>
      <c r="Y59" s="63" t="s">
        <v>4</v>
      </c>
    </row>
    <row r="60" spans="3:27" x14ac:dyDescent="0.25">
      <c r="C60" s="82"/>
      <c r="D60" s="84"/>
      <c r="E60" s="19" t="s">
        <v>6</v>
      </c>
      <c r="F60" s="19" t="s">
        <v>7</v>
      </c>
      <c r="G60" s="19" t="s">
        <v>8</v>
      </c>
      <c r="H60" s="19" t="s">
        <v>7</v>
      </c>
      <c r="I60" s="19" t="s">
        <v>3</v>
      </c>
      <c r="J60" s="19" t="s">
        <v>2</v>
      </c>
      <c r="K60" s="66"/>
      <c r="L60" s="82"/>
      <c r="P60" s="63"/>
      <c r="Q60" s="65"/>
      <c r="R60" s="8" t="s">
        <v>6</v>
      </c>
      <c r="S60" s="8" t="s">
        <v>7</v>
      </c>
      <c r="T60" s="8" t="s">
        <v>8</v>
      </c>
      <c r="U60" s="8" t="s">
        <v>7</v>
      </c>
      <c r="V60" s="8" t="s">
        <v>3</v>
      </c>
      <c r="W60" s="8" t="s">
        <v>2</v>
      </c>
      <c r="X60" s="66"/>
      <c r="Y60" s="63"/>
    </row>
    <row r="61" spans="3:27" ht="24.75" customHeight="1" thickBot="1" x14ac:dyDescent="0.4">
      <c r="C61" s="67" t="s">
        <v>18</v>
      </c>
      <c r="D61" s="68"/>
      <c r="E61" s="68"/>
      <c r="F61" s="68"/>
      <c r="G61" s="68"/>
      <c r="H61" s="68"/>
      <c r="I61" s="68"/>
      <c r="J61" s="69"/>
      <c r="K61" s="66"/>
      <c r="L61" s="23"/>
      <c r="P61" s="67" t="s">
        <v>16</v>
      </c>
      <c r="Q61" s="68"/>
      <c r="R61" s="68"/>
      <c r="S61" s="68"/>
      <c r="T61" s="68"/>
      <c r="U61" s="68"/>
      <c r="V61" s="68"/>
      <c r="W61" s="69"/>
      <c r="X61" s="66"/>
      <c r="Y61" s="9"/>
    </row>
    <row r="62" spans="3:27" ht="21" x14ac:dyDescent="0.35">
      <c r="C62" s="12" t="s">
        <v>113</v>
      </c>
      <c r="D62" s="12">
        <v>1361</v>
      </c>
      <c r="E62" s="13">
        <v>6</v>
      </c>
      <c r="F62" s="53">
        <f>E62*2</f>
        <v>12</v>
      </c>
      <c r="G62" s="13">
        <v>20</v>
      </c>
      <c r="H62" s="53">
        <f>G62*2</f>
        <v>40</v>
      </c>
      <c r="I62" s="13">
        <v>11</v>
      </c>
      <c r="J62" s="13">
        <v>0</v>
      </c>
      <c r="K62" s="66"/>
      <c r="L62" s="55">
        <f>F62+H62+I62+J62</f>
        <v>63</v>
      </c>
      <c r="M62" s="70">
        <f>SUM(L62:L64)</f>
        <v>201</v>
      </c>
      <c r="N62" s="71"/>
      <c r="P62" s="10" t="s">
        <v>79</v>
      </c>
      <c r="Q62" s="10">
        <v>4648</v>
      </c>
      <c r="R62" s="11">
        <v>13</v>
      </c>
      <c r="S62" s="6">
        <f>R62*2</f>
        <v>26</v>
      </c>
      <c r="T62" s="11">
        <v>17</v>
      </c>
      <c r="U62" s="6">
        <f>T62*2</f>
        <v>34</v>
      </c>
      <c r="V62" s="11">
        <v>34</v>
      </c>
      <c r="W62" s="11">
        <v>32</v>
      </c>
      <c r="X62" s="66"/>
      <c r="Y62" s="7">
        <f>S62+U62+V62+W62</f>
        <v>126</v>
      </c>
      <c r="Z62" s="76">
        <f>SUM(Y62:Y64)</f>
        <v>358</v>
      </c>
      <c r="AA62" s="77"/>
    </row>
    <row r="63" spans="3:27" ht="21" x14ac:dyDescent="0.35">
      <c r="C63" s="12" t="s">
        <v>140</v>
      </c>
      <c r="D63" s="12"/>
      <c r="E63" s="13">
        <v>10</v>
      </c>
      <c r="F63" s="53">
        <f>E63*2</f>
        <v>20</v>
      </c>
      <c r="G63" s="13">
        <v>17</v>
      </c>
      <c r="H63" s="53">
        <f>G63*2</f>
        <v>34</v>
      </c>
      <c r="I63" s="13">
        <v>8</v>
      </c>
      <c r="J63" s="13">
        <v>31</v>
      </c>
      <c r="K63" s="66"/>
      <c r="L63" s="55">
        <f t="shared" ref="L63:L64" si="42">F63+H63+I63+J63</f>
        <v>93</v>
      </c>
      <c r="M63" s="72"/>
      <c r="N63" s="73"/>
      <c r="P63" s="10" t="s">
        <v>80</v>
      </c>
      <c r="Q63" s="10">
        <v>32673</v>
      </c>
      <c r="R63" s="11">
        <v>9</v>
      </c>
      <c r="S63" s="6">
        <f>R63*2</f>
        <v>18</v>
      </c>
      <c r="T63" s="11">
        <v>19</v>
      </c>
      <c r="U63" s="6">
        <f>T63*2</f>
        <v>38</v>
      </c>
      <c r="V63" s="11">
        <v>21</v>
      </c>
      <c r="W63" s="11">
        <v>0</v>
      </c>
      <c r="X63" s="66"/>
      <c r="Y63" s="7">
        <f t="shared" ref="Y63:Y64" si="43">S63+U63+V63+W63</f>
        <v>77</v>
      </c>
      <c r="Z63" s="78"/>
      <c r="AA63" s="79"/>
    </row>
    <row r="64" spans="3:27" ht="21.75" thickBot="1" x14ac:dyDescent="0.4">
      <c r="C64" s="12" t="s">
        <v>141</v>
      </c>
      <c r="D64" s="12"/>
      <c r="E64" s="13">
        <v>6</v>
      </c>
      <c r="F64" s="53">
        <f t="shared" ref="F64" si="44">E64*2</f>
        <v>12</v>
      </c>
      <c r="G64" s="13">
        <v>7</v>
      </c>
      <c r="H64" s="53">
        <f>G64*2</f>
        <v>14</v>
      </c>
      <c r="I64" s="13">
        <v>19</v>
      </c>
      <c r="J64" s="13">
        <v>0</v>
      </c>
      <c r="K64" s="66"/>
      <c r="L64" s="55">
        <f t="shared" si="42"/>
        <v>45</v>
      </c>
      <c r="M64" s="74"/>
      <c r="N64" s="75"/>
      <c r="P64" s="10" t="s">
        <v>81</v>
      </c>
      <c r="Q64" s="10">
        <v>79423</v>
      </c>
      <c r="R64" s="11">
        <v>17</v>
      </c>
      <c r="S64" s="6">
        <f t="shared" ref="S64" si="45">R64*2</f>
        <v>34</v>
      </c>
      <c r="T64" s="11">
        <v>24</v>
      </c>
      <c r="U64" s="6">
        <f>T64*2</f>
        <v>48</v>
      </c>
      <c r="V64" s="11">
        <v>49</v>
      </c>
      <c r="W64" s="11">
        <v>24</v>
      </c>
      <c r="X64" s="66"/>
      <c r="Y64" s="7">
        <f t="shared" si="43"/>
        <v>155</v>
      </c>
      <c r="Z64" s="80"/>
      <c r="AA64" s="81"/>
    </row>
    <row r="65" spans="3:27" ht="14.45" x14ac:dyDescent="0.3">
      <c r="E65">
        <f>SUM(E62:E64)</f>
        <v>22</v>
      </c>
      <c r="F65">
        <f t="shared" ref="F65:J65" si="46">SUM(F62:F64)</f>
        <v>44</v>
      </c>
      <c r="G65">
        <f t="shared" si="46"/>
        <v>44</v>
      </c>
      <c r="H65">
        <f t="shared" si="46"/>
        <v>88</v>
      </c>
      <c r="I65">
        <f t="shared" si="46"/>
        <v>38</v>
      </c>
      <c r="J65">
        <f t="shared" si="46"/>
        <v>31</v>
      </c>
      <c r="R65">
        <f>SUM(R62:R64)</f>
        <v>39</v>
      </c>
      <c r="S65">
        <f t="shared" ref="S65:W65" si="47">SUM(S62:S64)</f>
        <v>78</v>
      </c>
      <c r="T65">
        <f t="shared" si="47"/>
        <v>60</v>
      </c>
      <c r="U65">
        <f t="shared" si="47"/>
        <v>120</v>
      </c>
      <c r="V65">
        <f t="shared" si="47"/>
        <v>104</v>
      </c>
      <c r="W65">
        <f t="shared" si="47"/>
        <v>56</v>
      </c>
    </row>
    <row r="66" spans="3:27" ht="14.45" x14ac:dyDescent="0.3">
      <c r="C66">
        <v>9</v>
      </c>
      <c r="P66">
        <v>24</v>
      </c>
    </row>
    <row r="67" spans="3:27" x14ac:dyDescent="0.25">
      <c r="C67" s="82" t="s">
        <v>0</v>
      </c>
      <c r="D67" s="83" t="s">
        <v>10</v>
      </c>
      <c r="E67" s="82" t="s">
        <v>5</v>
      </c>
      <c r="F67" s="82"/>
      <c r="G67" s="82" t="s">
        <v>1</v>
      </c>
      <c r="H67" s="82"/>
      <c r="I67" s="82" t="s">
        <v>9</v>
      </c>
      <c r="J67" s="82"/>
      <c r="K67" s="66"/>
      <c r="L67" s="82" t="s">
        <v>4</v>
      </c>
      <c r="P67" s="63" t="s">
        <v>0</v>
      </c>
      <c r="Q67" s="64" t="s">
        <v>10</v>
      </c>
      <c r="R67" s="63" t="s">
        <v>5</v>
      </c>
      <c r="S67" s="63"/>
      <c r="T67" s="63" t="s">
        <v>1</v>
      </c>
      <c r="U67" s="63"/>
      <c r="V67" s="63" t="s">
        <v>9</v>
      </c>
      <c r="W67" s="63"/>
      <c r="X67" s="66"/>
      <c r="Y67" s="63" t="s">
        <v>4</v>
      </c>
    </row>
    <row r="68" spans="3:27" x14ac:dyDescent="0.25">
      <c r="C68" s="82"/>
      <c r="D68" s="84"/>
      <c r="E68" s="19" t="s">
        <v>6</v>
      </c>
      <c r="F68" s="19" t="s">
        <v>7</v>
      </c>
      <c r="G68" s="19" t="s">
        <v>8</v>
      </c>
      <c r="H68" s="19" t="s">
        <v>7</v>
      </c>
      <c r="I68" s="19" t="s">
        <v>3</v>
      </c>
      <c r="J68" s="19" t="s">
        <v>2</v>
      </c>
      <c r="K68" s="66"/>
      <c r="L68" s="82"/>
      <c r="P68" s="63"/>
      <c r="Q68" s="65"/>
      <c r="R68" s="8" t="s">
        <v>6</v>
      </c>
      <c r="S68" s="8" t="s">
        <v>7</v>
      </c>
      <c r="T68" s="8" t="s">
        <v>8</v>
      </c>
      <c r="U68" s="8" t="s">
        <v>7</v>
      </c>
      <c r="V68" s="8" t="s">
        <v>3</v>
      </c>
      <c r="W68" s="8" t="s">
        <v>2</v>
      </c>
      <c r="X68" s="66"/>
      <c r="Y68" s="63"/>
    </row>
    <row r="69" spans="3:27" ht="24.75" customHeight="1" thickBot="1" x14ac:dyDescent="0.4">
      <c r="C69" s="67" t="s">
        <v>25</v>
      </c>
      <c r="D69" s="68"/>
      <c r="E69" s="68"/>
      <c r="F69" s="68"/>
      <c r="G69" s="68"/>
      <c r="H69" s="68"/>
      <c r="I69" s="68"/>
      <c r="J69" s="69"/>
      <c r="K69" s="66"/>
      <c r="L69" s="23"/>
      <c r="P69" s="67" t="s">
        <v>31</v>
      </c>
      <c r="Q69" s="68"/>
      <c r="R69" s="68"/>
      <c r="S69" s="68"/>
      <c r="T69" s="68"/>
      <c r="U69" s="68"/>
      <c r="V69" s="68"/>
      <c r="W69" s="69"/>
      <c r="X69" s="66"/>
      <c r="Y69" s="9"/>
    </row>
    <row r="70" spans="3:27" ht="21" x14ac:dyDescent="0.35">
      <c r="C70" s="12" t="s">
        <v>122</v>
      </c>
      <c r="D70" s="12">
        <v>1595</v>
      </c>
      <c r="E70" s="13">
        <v>11</v>
      </c>
      <c r="F70" s="53">
        <f>E70*2</f>
        <v>22</v>
      </c>
      <c r="G70" s="13">
        <v>19</v>
      </c>
      <c r="H70" s="53">
        <f>G70*2</f>
        <v>38</v>
      </c>
      <c r="I70" s="13">
        <v>25</v>
      </c>
      <c r="J70" s="13">
        <v>16</v>
      </c>
      <c r="K70" s="66"/>
      <c r="L70" s="55">
        <f>F70+H70+I70+J70</f>
        <v>101</v>
      </c>
      <c r="M70" s="70">
        <f>SUM(L70:L72)</f>
        <v>314</v>
      </c>
      <c r="N70" s="71"/>
      <c r="P70" s="10" t="s">
        <v>112</v>
      </c>
      <c r="Q70" s="10">
        <v>557419</v>
      </c>
      <c r="R70" s="11">
        <v>16</v>
      </c>
      <c r="S70" s="6">
        <f>R70*2</f>
        <v>32</v>
      </c>
      <c r="T70" s="11">
        <v>10</v>
      </c>
      <c r="U70" s="6">
        <f>T70*2</f>
        <v>20</v>
      </c>
      <c r="V70" s="11">
        <v>12</v>
      </c>
      <c r="W70" s="11">
        <v>17</v>
      </c>
      <c r="X70" s="66"/>
      <c r="Y70" s="7">
        <f>S70+U70+V70+W70</f>
        <v>81</v>
      </c>
      <c r="Z70" s="76">
        <f>SUM(Y70:Y72)</f>
        <v>339</v>
      </c>
      <c r="AA70" s="77"/>
    </row>
    <row r="71" spans="3:27" ht="21" x14ac:dyDescent="0.35">
      <c r="C71" s="12" t="s">
        <v>123</v>
      </c>
      <c r="D71" s="12">
        <v>547175</v>
      </c>
      <c r="E71" s="13">
        <v>14</v>
      </c>
      <c r="F71" s="53">
        <f>E71*2</f>
        <v>28</v>
      </c>
      <c r="G71" s="13">
        <v>21</v>
      </c>
      <c r="H71" s="53">
        <f>G71*2</f>
        <v>42</v>
      </c>
      <c r="I71" s="13">
        <v>23</v>
      </c>
      <c r="J71" s="13">
        <v>17</v>
      </c>
      <c r="K71" s="66"/>
      <c r="L71" s="55">
        <f t="shared" ref="L71:L72" si="48">F71+H71+I71+J71</f>
        <v>110</v>
      </c>
      <c r="M71" s="72"/>
      <c r="N71" s="73"/>
      <c r="P71" s="10" t="s">
        <v>33</v>
      </c>
      <c r="Q71" s="10">
        <v>483698</v>
      </c>
      <c r="R71" s="11">
        <v>16</v>
      </c>
      <c r="S71" s="6">
        <f>R71*2</f>
        <v>32</v>
      </c>
      <c r="T71" s="11">
        <v>15</v>
      </c>
      <c r="U71" s="6">
        <f>T71*2</f>
        <v>30</v>
      </c>
      <c r="V71" s="11">
        <v>39</v>
      </c>
      <c r="W71" s="11">
        <v>32</v>
      </c>
      <c r="X71" s="66"/>
      <c r="Y71" s="7">
        <f t="shared" ref="Y71:Y72" si="49">S71+U71+V71+W71</f>
        <v>133</v>
      </c>
      <c r="Z71" s="78"/>
      <c r="AA71" s="79"/>
    </row>
    <row r="72" spans="3:27" ht="21.75" thickBot="1" x14ac:dyDescent="0.4">
      <c r="C72" s="12" t="s">
        <v>26</v>
      </c>
      <c r="D72" s="12">
        <v>79071</v>
      </c>
      <c r="E72" s="13">
        <v>11</v>
      </c>
      <c r="F72" s="53">
        <f t="shared" ref="F72" si="50">E72*2</f>
        <v>22</v>
      </c>
      <c r="G72" s="13">
        <v>13</v>
      </c>
      <c r="H72" s="53">
        <f>G72*2</f>
        <v>26</v>
      </c>
      <c r="I72" s="13">
        <v>32</v>
      </c>
      <c r="J72" s="13">
        <v>23</v>
      </c>
      <c r="K72" s="66"/>
      <c r="L72" s="55">
        <f t="shared" si="48"/>
        <v>103</v>
      </c>
      <c r="M72" s="74"/>
      <c r="N72" s="75"/>
      <c r="P72" s="10" t="s">
        <v>32</v>
      </c>
      <c r="Q72" s="10">
        <v>2502</v>
      </c>
      <c r="R72" s="11">
        <v>20</v>
      </c>
      <c r="S72" s="6">
        <f t="shared" ref="S72" si="51">R72*2</f>
        <v>40</v>
      </c>
      <c r="T72" s="11">
        <v>18</v>
      </c>
      <c r="U72" s="6">
        <f>T72*2</f>
        <v>36</v>
      </c>
      <c r="V72" s="11">
        <v>40</v>
      </c>
      <c r="W72" s="11">
        <v>9</v>
      </c>
      <c r="X72" s="66"/>
      <c r="Y72" s="7">
        <f t="shared" si="49"/>
        <v>125</v>
      </c>
      <c r="Z72" s="80"/>
      <c r="AA72" s="81"/>
    </row>
    <row r="73" spans="3:27" ht="14.45" x14ac:dyDescent="0.3">
      <c r="E73">
        <f>SUM(E70:E72)</f>
        <v>36</v>
      </c>
      <c r="F73">
        <f t="shared" ref="F73:J73" si="52">SUM(F70:F72)</f>
        <v>72</v>
      </c>
      <c r="G73">
        <f t="shared" si="52"/>
        <v>53</v>
      </c>
      <c r="H73">
        <f t="shared" si="52"/>
        <v>106</v>
      </c>
      <c r="I73">
        <f t="shared" si="52"/>
        <v>80</v>
      </c>
      <c r="J73">
        <f t="shared" si="52"/>
        <v>56</v>
      </c>
      <c r="R73">
        <f>SUM(R70:R72)</f>
        <v>52</v>
      </c>
      <c r="S73">
        <f t="shared" ref="S73:W73" si="53">SUM(S70:S72)</f>
        <v>104</v>
      </c>
      <c r="T73">
        <f t="shared" si="53"/>
        <v>43</v>
      </c>
      <c r="U73">
        <f t="shared" si="53"/>
        <v>86</v>
      </c>
      <c r="V73">
        <f t="shared" si="53"/>
        <v>91</v>
      </c>
      <c r="W73">
        <f t="shared" si="53"/>
        <v>58</v>
      </c>
    </row>
    <row r="74" spans="3:27" ht="14.45" x14ac:dyDescent="0.3">
      <c r="C74">
        <v>10</v>
      </c>
      <c r="P74">
        <v>25</v>
      </c>
    </row>
    <row r="75" spans="3:27" x14ac:dyDescent="0.25">
      <c r="C75" s="82" t="s">
        <v>0</v>
      </c>
      <c r="D75" s="83" t="s">
        <v>10</v>
      </c>
      <c r="E75" s="82" t="s">
        <v>5</v>
      </c>
      <c r="F75" s="82"/>
      <c r="G75" s="82" t="s">
        <v>1</v>
      </c>
      <c r="H75" s="82"/>
      <c r="I75" s="82" t="s">
        <v>9</v>
      </c>
      <c r="J75" s="82"/>
      <c r="K75" s="66"/>
      <c r="L75" s="82" t="s">
        <v>4</v>
      </c>
      <c r="P75" s="63" t="s">
        <v>0</v>
      </c>
      <c r="Q75" s="64" t="s">
        <v>10</v>
      </c>
      <c r="R75" s="63" t="s">
        <v>5</v>
      </c>
      <c r="S75" s="63"/>
      <c r="T75" s="63" t="s">
        <v>1</v>
      </c>
      <c r="U75" s="63"/>
      <c r="V75" s="63" t="s">
        <v>9</v>
      </c>
      <c r="W75" s="63"/>
      <c r="X75" s="66"/>
      <c r="Y75" s="63" t="s">
        <v>4</v>
      </c>
    </row>
    <row r="76" spans="3:27" x14ac:dyDescent="0.25">
      <c r="C76" s="82"/>
      <c r="D76" s="84"/>
      <c r="E76" s="19" t="s">
        <v>6</v>
      </c>
      <c r="F76" s="19" t="s">
        <v>7</v>
      </c>
      <c r="G76" s="19" t="s">
        <v>8</v>
      </c>
      <c r="H76" s="19" t="s">
        <v>7</v>
      </c>
      <c r="I76" s="19" t="s">
        <v>3</v>
      </c>
      <c r="J76" s="19" t="s">
        <v>2</v>
      </c>
      <c r="K76" s="66"/>
      <c r="L76" s="82"/>
      <c r="P76" s="63"/>
      <c r="Q76" s="65"/>
      <c r="R76" s="8" t="s">
        <v>6</v>
      </c>
      <c r="S76" s="8" t="s">
        <v>7</v>
      </c>
      <c r="T76" s="8" t="s">
        <v>8</v>
      </c>
      <c r="U76" s="8" t="s">
        <v>7</v>
      </c>
      <c r="V76" s="8" t="s">
        <v>3</v>
      </c>
      <c r="W76" s="8" t="s">
        <v>2</v>
      </c>
      <c r="X76" s="66"/>
      <c r="Y76" s="63"/>
    </row>
    <row r="77" spans="3:27" ht="24.75" customHeight="1" thickBot="1" x14ac:dyDescent="0.4">
      <c r="C77" s="67" t="s">
        <v>15</v>
      </c>
      <c r="D77" s="68"/>
      <c r="E77" s="68"/>
      <c r="F77" s="68"/>
      <c r="G77" s="68"/>
      <c r="H77" s="68"/>
      <c r="I77" s="68"/>
      <c r="J77" s="69"/>
      <c r="K77" s="66"/>
      <c r="L77" s="23"/>
      <c r="P77" s="67" t="s">
        <v>40</v>
      </c>
      <c r="Q77" s="68"/>
      <c r="R77" s="68"/>
      <c r="S77" s="68"/>
      <c r="T77" s="68"/>
      <c r="U77" s="68"/>
      <c r="V77" s="68"/>
      <c r="W77" s="69"/>
      <c r="X77" s="66"/>
      <c r="Y77" s="9"/>
    </row>
    <row r="78" spans="3:27" ht="21" x14ac:dyDescent="0.35">
      <c r="C78" s="12" t="s">
        <v>101</v>
      </c>
      <c r="D78" s="12">
        <v>54860</v>
      </c>
      <c r="E78" s="13">
        <v>11</v>
      </c>
      <c r="F78" s="53">
        <f>E78*2</f>
        <v>22</v>
      </c>
      <c r="G78" s="13">
        <v>17</v>
      </c>
      <c r="H78" s="53">
        <f>G78*2</f>
        <v>34</v>
      </c>
      <c r="I78" s="13">
        <v>24</v>
      </c>
      <c r="J78" s="13">
        <v>6</v>
      </c>
      <c r="K78" s="66"/>
      <c r="L78" s="55">
        <f>F78+H78+I78+J78</f>
        <v>86</v>
      </c>
      <c r="M78" s="70">
        <f>SUM(L78:L80)</f>
        <v>245</v>
      </c>
      <c r="N78" s="71"/>
      <c r="P78" s="10" t="s">
        <v>110</v>
      </c>
      <c r="Q78" s="10">
        <v>75383</v>
      </c>
      <c r="R78" s="11">
        <v>8</v>
      </c>
      <c r="S78" s="6">
        <f>R78*2</f>
        <v>16</v>
      </c>
      <c r="T78" s="11">
        <v>17</v>
      </c>
      <c r="U78" s="6">
        <f>T78*2</f>
        <v>34</v>
      </c>
      <c r="V78" s="11">
        <v>3</v>
      </c>
      <c r="W78" s="11">
        <v>26</v>
      </c>
      <c r="X78" s="66"/>
      <c r="Y78" s="7">
        <f>S78+U78+V78+W78</f>
        <v>79</v>
      </c>
      <c r="Z78" s="76">
        <f>SUM(Y78:Y80)</f>
        <v>319</v>
      </c>
      <c r="AA78" s="77"/>
    </row>
    <row r="79" spans="3:27" ht="21" x14ac:dyDescent="0.35">
      <c r="C79" s="12" t="s">
        <v>102</v>
      </c>
      <c r="D79" s="12">
        <v>90909</v>
      </c>
      <c r="E79" s="13">
        <v>4</v>
      </c>
      <c r="F79" s="53">
        <f>E79*2</f>
        <v>8</v>
      </c>
      <c r="G79" s="13">
        <v>10</v>
      </c>
      <c r="H79" s="53">
        <f>G79*2</f>
        <v>20</v>
      </c>
      <c r="I79" s="13">
        <v>48</v>
      </c>
      <c r="J79" s="13">
        <v>34</v>
      </c>
      <c r="K79" s="66"/>
      <c r="L79" s="55">
        <f t="shared" ref="L79:L80" si="54">F79+H79+I79+J79</f>
        <v>110</v>
      </c>
      <c r="M79" s="72"/>
      <c r="N79" s="73"/>
      <c r="P79" s="10" t="s">
        <v>41</v>
      </c>
      <c r="Q79" s="10">
        <v>461721</v>
      </c>
      <c r="R79" s="11">
        <v>7</v>
      </c>
      <c r="S79" s="6">
        <f>R79*2</f>
        <v>14</v>
      </c>
      <c r="T79" s="11">
        <v>15</v>
      </c>
      <c r="U79" s="6">
        <f>T79*2</f>
        <v>30</v>
      </c>
      <c r="V79" s="11">
        <v>38</v>
      </c>
      <c r="W79" s="11">
        <v>27</v>
      </c>
      <c r="X79" s="66"/>
      <c r="Y79" s="7">
        <f t="shared" ref="Y79:Y80" si="55">S79+U79+V79+W79</f>
        <v>109</v>
      </c>
      <c r="Z79" s="78"/>
      <c r="AA79" s="79"/>
    </row>
    <row r="80" spans="3:27" ht="21.75" thickBot="1" x14ac:dyDescent="0.4">
      <c r="C80" s="12" t="s">
        <v>103</v>
      </c>
      <c r="D80" s="12">
        <v>14974</v>
      </c>
      <c r="E80" s="13">
        <v>13</v>
      </c>
      <c r="F80" s="53">
        <f t="shared" ref="F80" si="56">E80*2</f>
        <v>26</v>
      </c>
      <c r="G80" s="13">
        <v>7</v>
      </c>
      <c r="H80" s="53">
        <f>G80*2</f>
        <v>14</v>
      </c>
      <c r="I80" s="13">
        <v>0</v>
      </c>
      <c r="J80" s="13">
        <v>9</v>
      </c>
      <c r="K80" s="66"/>
      <c r="L80" s="55">
        <f t="shared" si="54"/>
        <v>49</v>
      </c>
      <c r="M80" s="74"/>
      <c r="N80" s="75"/>
      <c r="P80" s="10" t="s">
        <v>111</v>
      </c>
      <c r="Q80" s="10">
        <v>1411</v>
      </c>
      <c r="R80" s="11">
        <v>11</v>
      </c>
      <c r="S80" s="6">
        <f t="shared" ref="S80" si="57">R80*2</f>
        <v>22</v>
      </c>
      <c r="T80" s="11">
        <v>12</v>
      </c>
      <c r="U80" s="6">
        <f>T80*2</f>
        <v>24</v>
      </c>
      <c r="V80" s="11">
        <v>48</v>
      </c>
      <c r="W80" s="11">
        <v>37</v>
      </c>
      <c r="X80" s="66"/>
      <c r="Y80" s="7">
        <f t="shared" si="55"/>
        <v>131</v>
      </c>
      <c r="Z80" s="80"/>
      <c r="AA80" s="81"/>
    </row>
    <row r="81" spans="3:27" x14ac:dyDescent="0.25">
      <c r="E81">
        <f>SUM(E78:E80)</f>
        <v>28</v>
      </c>
      <c r="F81">
        <f t="shared" ref="F81:J81" si="58">SUM(F78:F80)</f>
        <v>56</v>
      </c>
      <c r="G81">
        <f t="shared" si="58"/>
        <v>34</v>
      </c>
      <c r="H81">
        <f t="shared" si="58"/>
        <v>68</v>
      </c>
      <c r="I81">
        <f t="shared" si="58"/>
        <v>72</v>
      </c>
      <c r="J81">
        <f t="shared" si="58"/>
        <v>49</v>
      </c>
      <c r="R81">
        <f>SUM(R78:R80)</f>
        <v>26</v>
      </c>
      <c r="S81">
        <f t="shared" ref="S81:W81" si="59">SUM(S78:S80)</f>
        <v>52</v>
      </c>
      <c r="T81">
        <f t="shared" si="59"/>
        <v>44</v>
      </c>
      <c r="U81">
        <f t="shared" si="59"/>
        <v>88</v>
      </c>
      <c r="V81">
        <f t="shared" si="59"/>
        <v>89</v>
      </c>
      <c r="W81">
        <f t="shared" si="59"/>
        <v>90</v>
      </c>
    </row>
    <row r="82" spans="3:27" x14ac:dyDescent="0.25">
      <c r="C82">
        <v>11</v>
      </c>
      <c r="P82">
        <v>26</v>
      </c>
    </row>
    <row r="83" spans="3:27" x14ac:dyDescent="0.25">
      <c r="C83" s="82" t="s">
        <v>0</v>
      </c>
      <c r="D83" s="83" t="s">
        <v>10</v>
      </c>
      <c r="E83" s="82" t="s">
        <v>5</v>
      </c>
      <c r="F83" s="82"/>
      <c r="G83" s="82" t="s">
        <v>1</v>
      </c>
      <c r="H83" s="82"/>
      <c r="I83" s="82" t="s">
        <v>9</v>
      </c>
      <c r="J83" s="82"/>
      <c r="K83" s="66"/>
      <c r="L83" s="82" t="s">
        <v>4</v>
      </c>
      <c r="P83" s="63" t="s">
        <v>0</v>
      </c>
      <c r="Q83" s="64" t="s">
        <v>10</v>
      </c>
      <c r="R83" s="63" t="s">
        <v>5</v>
      </c>
      <c r="S83" s="63"/>
      <c r="T83" s="63" t="s">
        <v>1</v>
      </c>
      <c r="U83" s="63"/>
      <c r="V83" s="63" t="s">
        <v>9</v>
      </c>
      <c r="W83" s="63"/>
      <c r="X83" s="66"/>
      <c r="Y83" s="63" t="s">
        <v>4</v>
      </c>
    </row>
    <row r="84" spans="3:27" x14ac:dyDescent="0.25">
      <c r="C84" s="82"/>
      <c r="D84" s="84"/>
      <c r="E84" s="19" t="s">
        <v>6</v>
      </c>
      <c r="F84" s="19" t="s">
        <v>7</v>
      </c>
      <c r="G84" s="19" t="s">
        <v>8</v>
      </c>
      <c r="H84" s="19" t="s">
        <v>7</v>
      </c>
      <c r="I84" s="19" t="s">
        <v>3</v>
      </c>
      <c r="J84" s="19" t="s">
        <v>2</v>
      </c>
      <c r="K84" s="66"/>
      <c r="L84" s="82"/>
      <c r="P84" s="63"/>
      <c r="Q84" s="65"/>
      <c r="R84" s="8" t="s">
        <v>6</v>
      </c>
      <c r="S84" s="8" t="s">
        <v>7</v>
      </c>
      <c r="T84" s="8" t="s">
        <v>8</v>
      </c>
      <c r="U84" s="8" t="s">
        <v>7</v>
      </c>
      <c r="V84" s="8" t="s">
        <v>3</v>
      </c>
      <c r="W84" s="8" t="s">
        <v>2</v>
      </c>
      <c r="X84" s="66"/>
      <c r="Y84" s="63"/>
    </row>
    <row r="85" spans="3:27" ht="24.75" customHeight="1" thickBot="1" x14ac:dyDescent="0.4">
      <c r="C85" s="67" t="s">
        <v>14</v>
      </c>
      <c r="D85" s="68"/>
      <c r="E85" s="68"/>
      <c r="F85" s="68"/>
      <c r="G85" s="68"/>
      <c r="H85" s="68"/>
      <c r="I85" s="68"/>
      <c r="J85" s="69"/>
      <c r="K85" s="66"/>
      <c r="L85" s="23"/>
      <c r="P85" s="67" t="s">
        <v>67</v>
      </c>
      <c r="Q85" s="68"/>
      <c r="R85" s="68"/>
      <c r="S85" s="68"/>
      <c r="T85" s="68"/>
      <c r="U85" s="68"/>
      <c r="V85" s="68"/>
      <c r="W85" s="69"/>
      <c r="X85" s="66"/>
      <c r="Y85" s="9"/>
    </row>
    <row r="86" spans="3:27" ht="21" x14ac:dyDescent="0.35">
      <c r="C86" s="12" t="s">
        <v>43</v>
      </c>
      <c r="D86" s="12">
        <v>68721</v>
      </c>
      <c r="E86" s="13">
        <v>14</v>
      </c>
      <c r="F86" s="53">
        <f>E86*2</f>
        <v>28</v>
      </c>
      <c r="G86" s="13">
        <v>23</v>
      </c>
      <c r="H86" s="53">
        <f>G86*2</f>
        <v>46</v>
      </c>
      <c r="I86" s="13">
        <v>45</v>
      </c>
      <c r="J86" s="13">
        <v>39</v>
      </c>
      <c r="K86" s="66"/>
      <c r="L86" s="55">
        <f>F86+H86+I86+J86</f>
        <v>158</v>
      </c>
      <c r="M86" s="70">
        <f>SUM(L86:L88)</f>
        <v>386</v>
      </c>
      <c r="N86" s="71"/>
      <c r="P86" s="10" t="s">
        <v>127</v>
      </c>
      <c r="Q86" s="10">
        <v>83394</v>
      </c>
      <c r="R86" s="11">
        <v>8</v>
      </c>
      <c r="S86" s="6">
        <f>R86*2</f>
        <v>16</v>
      </c>
      <c r="T86" s="11">
        <v>19</v>
      </c>
      <c r="U86" s="6">
        <f>T86*2</f>
        <v>38</v>
      </c>
      <c r="V86" s="11">
        <v>15</v>
      </c>
      <c r="W86" s="11">
        <v>41</v>
      </c>
      <c r="X86" s="66"/>
      <c r="Y86" s="7">
        <f>S86+U86+V86+W86</f>
        <v>110</v>
      </c>
      <c r="Z86" s="76">
        <f>SUM(Y86:Y88)</f>
        <v>253</v>
      </c>
      <c r="AA86" s="77"/>
    </row>
    <row r="87" spans="3:27" ht="21" x14ac:dyDescent="0.35">
      <c r="C87" s="12" t="s">
        <v>97</v>
      </c>
      <c r="D87" s="12">
        <v>80211</v>
      </c>
      <c r="E87" s="13">
        <v>16</v>
      </c>
      <c r="F87" s="53">
        <f>E87*2</f>
        <v>32</v>
      </c>
      <c r="G87" s="13">
        <v>22</v>
      </c>
      <c r="H87" s="53">
        <f>G87*2</f>
        <v>44</v>
      </c>
      <c r="I87" s="13">
        <v>20</v>
      </c>
      <c r="J87" s="13">
        <v>15</v>
      </c>
      <c r="K87" s="66"/>
      <c r="L87" s="55">
        <f t="shared" ref="L87:L88" si="60">F87+H87+I87+J87</f>
        <v>111</v>
      </c>
      <c r="M87" s="72"/>
      <c r="N87" s="73"/>
      <c r="P87" s="10" t="s">
        <v>128</v>
      </c>
      <c r="Q87" s="10">
        <v>540508</v>
      </c>
      <c r="R87" s="11">
        <v>11</v>
      </c>
      <c r="S87" s="6">
        <f>R87*2</f>
        <v>22</v>
      </c>
      <c r="T87" s="11">
        <v>18</v>
      </c>
      <c r="U87" s="6">
        <f>T87*2</f>
        <v>36</v>
      </c>
      <c r="V87" s="11">
        <v>36</v>
      </c>
      <c r="W87" s="11">
        <v>0</v>
      </c>
      <c r="X87" s="66"/>
      <c r="Y87" s="7">
        <f t="shared" ref="Y87:Y88" si="61">S87+U87+V87+W87</f>
        <v>94</v>
      </c>
      <c r="Z87" s="78"/>
      <c r="AA87" s="79"/>
    </row>
    <row r="88" spans="3:27" ht="21.75" thickBot="1" x14ac:dyDescent="0.4">
      <c r="C88" s="12" t="s">
        <v>44</v>
      </c>
      <c r="D88" s="12">
        <v>467773</v>
      </c>
      <c r="E88" s="13">
        <v>16</v>
      </c>
      <c r="F88" s="53">
        <f t="shared" ref="F88" si="62">E88*2</f>
        <v>32</v>
      </c>
      <c r="G88" s="13">
        <v>18</v>
      </c>
      <c r="H88" s="53">
        <f>G88*2</f>
        <v>36</v>
      </c>
      <c r="I88" s="13">
        <v>22</v>
      </c>
      <c r="J88" s="13">
        <v>27</v>
      </c>
      <c r="K88" s="66"/>
      <c r="L88" s="55">
        <f t="shared" si="60"/>
        <v>117</v>
      </c>
      <c r="M88" s="74"/>
      <c r="N88" s="75"/>
      <c r="P88" s="10" t="s">
        <v>129</v>
      </c>
      <c r="Q88" s="10">
        <v>79452</v>
      </c>
      <c r="R88" s="11">
        <v>9</v>
      </c>
      <c r="S88" s="6">
        <f t="shared" ref="S88" si="63">R88*2</f>
        <v>18</v>
      </c>
      <c r="T88" s="11">
        <v>6</v>
      </c>
      <c r="U88" s="6">
        <f>T88*2</f>
        <v>12</v>
      </c>
      <c r="V88" s="11">
        <v>19</v>
      </c>
      <c r="W88" s="11">
        <v>0</v>
      </c>
      <c r="X88" s="66"/>
      <c r="Y88" s="7">
        <f t="shared" si="61"/>
        <v>49</v>
      </c>
      <c r="Z88" s="80"/>
      <c r="AA88" s="81"/>
    </row>
    <row r="89" spans="3:27" x14ac:dyDescent="0.25">
      <c r="E89">
        <f>SUM(E86:E88)</f>
        <v>46</v>
      </c>
      <c r="F89">
        <f t="shared" ref="F89:J89" si="64">SUM(F86:F88)</f>
        <v>92</v>
      </c>
      <c r="G89">
        <f t="shared" si="64"/>
        <v>63</v>
      </c>
      <c r="H89">
        <f t="shared" si="64"/>
        <v>126</v>
      </c>
      <c r="I89">
        <f t="shared" si="64"/>
        <v>87</v>
      </c>
      <c r="J89">
        <f t="shared" si="64"/>
        <v>81</v>
      </c>
      <c r="R89">
        <f>SUM(R86:R88)</f>
        <v>28</v>
      </c>
      <c r="S89">
        <f t="shared" ref="S89:W89" si="65">SUM(S86:S88)</f>
        <v>56</v>
      </c>
      <c r="T89">
        <f t="shared" si="65"/>
        <v>43</v>
      </c>
      <c r="U89">
        <f t="shared" si="65"/>
        <v>86</v>
      </c>
      <c r="V89">
        <f t="shared" si="65"/>
        <v>70</v>
      </c>
      <c r="W89">
        <f t="shared" si="65"/>
        <v>41</v>
      </c>
    </row>
    <row r="90" spans="3:27" x14ac:dyDescent="0.25">
      <c r="C90">
        <v>12</v>
      </c>
      <c r="P90">
        <v>27</v>
      </c>
    </row>
    <row r="91" spans="3:27" x14ac:dyDescent="0.25">
      <c r="C91" s="82" t="s">
        <v>0</v>
      </c>
      <c r="D91" s="83" t="s">
        <v>10</v>
      </c>
      <c r="E91" s="82" t="s">
        <v>5</v>
      </c>
      <c r="F91" s="82"/>
      <c r="G91" s="82" t="s">
        <v>1</v>
      </c>
      <c r="H91" s="82"/>
      <c r="I91" s="82" t="s">
        <v>9</v>
      </c>
      <c r="J91" s="82"/>
      <c r="K91" s="66"/>
      <c r="L91" s="82" t="s">
        <v>4</v>
      </c>
      <c r="P91" s="63" t="s">
        <v>0</v>
      </c>
      <c r="Q91" s="64" t="s">
        <v>10</v>
      </c>
      <c r="R91" s="63" t="s">
        <v>5</v>
      </c>
      <c r="S91" s="63"/>
      <c r="T91" s="63" t="s">
        <v>1</v>
      </c>
      <c r="U91" s="63"/>
      <c r="V91" s="63" t="s">
        <v>9</v>
      </c>
      <c r="W91" s="63"/>
      <c r="X91" s="66"/>
      <c r="Y91" s="63" t="s">
        <v>4</v>
      </c>
    </row>
    <row r="92" spans="3:27" x14ac:dyDescent="0.25">
      <c r="C92" s="82"/>
      <c r="D92" s="84"/>
      <c r="E92" s="19" t="s">
        <v>6</v>
      </c>
      <c r="F92" s="19" t="s">
        <v>7</v>
      </c>
      <c r="G92" s="19" t="s">
        <v>8</v>
      </c>
      <c r="H92" s="19" t="s">
        <v>7</v>
      </c>
      <c r="I92" s="19" t="s">
        <v>3</v>
      </c>
      <c r="J92" s="19" t="s">
        <v>2</v>
      </c>
      <c r="K92" s="66"/>
      <c r="L92" s="82"/>
      <c r="P92" s="63"/>
      <c r="Q92" s="65"/>
      <c r="R92" s="8" t="s">
        <v>6</v>
      </c>
      <c r="S92" s="8" t="s">
        <v>7</v>
      </c>
      <c r="T92" s="8" t="s">
        <v>8</v>
      </c>
      <c r="U92" s="8" t="s">
        <v>7</v>
      </c>
      <c r="V92" s="8" t="s">
        <v>3</v>
      </c>
      <c r="W92" s="8" t="s">
        <v>2</v>
      </c>
      <c r="X92" s="66"/>
      <c r="Y92" s="63"/>
    </row>
    <row r="93" spans="3:27" ht="24.75" customHeight="1" thickBot="1" x14ac:dyDescent="0.4">
      <c r="C93" s="67" t="s">
        <v>13</v>
      </c>
      <c r="D93" s="68"/>
      <c r="E93" s="68"/>
      <c r="F93" s="68"/>
      <c r="G93" s="68"/>
      <c r="H93" s="68"/>
      <c r="I93" s="68"/>
      <c r="J93" s="69"/>
      <c r="K93" s="66"/>
      <c r="L93" s="23"/>
      <c r="P93" s="67" t="s">
        <v>68</v>
      </c>
      <c r="Q93" s="68"/>
      <c r="R93" s="68"/>
      <c r="S93" s="68"/>
      <c r="T93" s="68"/>
      <c r="U93" s="68"/>
      <c r="V93" s="68"/>
      <c r="W93" s="69"/>
      <c r="X93" s="66"/>
      <c r="Y93" s="9"/>
    </row>
    <row r="94" spans="3:27" ht="21" x14ac:dyDescent="0.35">
      <c r="C94" s="12" t="s">
        <v>94</v>
      </c>
      <c r="D94" s="12">
        <v>529264</v>
      </c>
      <c r="E94" s="13">
        <v>8</v>
      </c>
      <c r="F94" s="53">
        <f>E94*2</f>
        <v>16</v>
      </c>
      <c r="G94" s="13">
        <v>18</v>
      </c>
      <c r="H94" s="53">
        <f>G94*2</f>
        <v>36</v>
      </c>
      <c r="I94" s="13">
        <v>27</v>
      </c>
      <c r="J94" s="13">
        <v>19</v>
      </c>
      <c r="K94" s="66"/>
      <c r="L94" s="55">
        <f>F94+H94+I94+J94</f>
        <v>98</v>
      </c>
      <c r="M94" s="70">
        <f>SUM(L94:L96)</f>
        <v>367</v>
      </c>
      <c r="N94" s="71"/>
      <c r="P94" s="10" t="s">
        <v>73</v>
      </c>
      <c r="Q94" s="10">
        <v>14872</v>
      </c>
      <c r="R94" s="11">
        <v>23</v>
      </c>
      <c r="S94" s="6">
        <f>R94*2</f>
        <v>46</v>
      </c>
      <c r="T94" s="11">
        <v>23</v>
      </c>
      <c r="U94" s="6">
        <f>T94*2</f>
        <v>46</v>
      </c>
      <c r="V94" s="11">
        <v>31</v>
      </c>
      <c r="W94" s="11">
        <v>35</v>
      </c>
      <c r="X94" s="66"/>
      <c r="Y94" s="7">
        <f>S94+U94+V94+W94</f>
        <v>158</v>
      </c>
      <c r="Z94" s="76">
        <f>SUM(Y94:Y96)</f>
        <v>409</v>
      </c>
      <c r="AA94" s="77"/>
    </row>
    <row r="95" spans="3:27" ht="21" x14ac:dyDescent="0.35">
      <c r="C95" s="12" t="s">
        <v>95</v>
      </c>
      <c r="D95" s="12">
        <v>59309</v>
      </c>
      <c r="E95" s="13">
        <v>14</v>
      </c>
      <c r="F95" s="53">
        <f>E95*2</f>
        <v>28</v>
      </c>
      <c r="G95" s="13">
        <v>14</v>
      </c>
      <c r="H95" s="53">
        <f>G95*2</f>
        <v>28</v>
      </c>
      <c r="I95" s="13">
        <v>27</v>
      </c>
      <c r="J95" s="13">
        <v>34</v>
      </c>
      <c r="K95" s="66"/>
      <c r="L95" s="55">
        <f t="shared" ref="L95:L96" si="66">F95+H95+I95+J95</f>
        <v>117</v>
      </c>
      <c r="M95" s="72"/>
      <c r="N95" s="73"/>
      <c r="P95" s="10" t="s">
        <v>74</v>
      </c>
      <c r="Q95" s="10">
        <v>1310</v>
      </c>
      <c r="R95" s="11">
        <v>17</v>
      </c>
      <c r="S95" s="6">
        <f>R95*2</f>
        <v>34</v>
      </c>
      <c r="T95" s="11">
        <v>21</v>
      </c>
      <c r="U95" s="6">
        <f>T95*2</f>
        <v>42</v>
      </c>
      <c r="V95" s="11">
        <v>15</v>
      </c>
      <c r="W95" s="11">
        <v>0</v>
      </c>
      <c r="X95" s="66"/>
      <c r="Y95" s="7">
        <f t="shared" ref="Y95:Y96" si="67">S95+U95+V95+W95</f>
        <v>91</v>
      </c>
      <c r="Z95" s="78"/>
      <c r="AA95" s="79"/>
    </row>
    <row r="96" spans="3:27" ht="21.75" thickBot="1" x14ac:dyDescent="0.4">
      <c r="C96" s="12" t="s">
        <v>96</v>
      </c>
      <c r="D96" s="12">
        <v>425808</v>
      </c>
      <c r="E96" s="13">
        <v>18</v>
      </c>
      <c r="F96" s="53">
        <f t="shared" ref="F96" si="68">E96*2</f>
        <v>36</v>
      </c>
      <c r="G96" s="13">
        <v>20</v>
      </c>
      <c r="H96" s="53">
        <f>G96*2</f>
        <v>40</v>
      </c>
      <c r="I96" s="13">
        <v>49</v>
      </c>
      <c r="J96" s="13">
        <v>27</v>
      </c>
      <c r="K96" s="66"/>
      <c r="L96" s="55">
        <f t="shared" si="66"/>
        <v>152</v>
      </c>
      <c r="M96" s="74"/>
      <c r="N96" s="75"/>
      <c r="P96" s="10" t="s">
        <v>75</v>
      </c>
      <c r="Q96" s="10">
        <v>480510</v>
      </c>
      <c r="R96" s="11">
        <v>20</v>
      </c>
      <c r="S96" s="6">
        <f t="shared" ref="S96" si="69">R96*2</f>
        <v>40</v>
      </c>
      <c r="T96" s="11">
        <v>19</v>
      </c>
      <c r="U96" s="6">
        <f>T96*2</f>
        <v>38</v>
      </c>
      <c r="V96" s="11">
        <v>38</v>
      </c>
      <c r="W96" s="11">
        <v>44</v>
      </c>
      <c r="X96" s="66"/>
      <c r="Y96" s="7">
        <f t="shared" si="67"/>
        <v>160</v>
      </c>
      <c r="Z96" s="80"/>
      <c r="AA96" s="81"/>
    </row>
    <row r="97" spans="3:27" x14ac:dyDescent="0.25">
      <c r="E97">
        <f>SUM(E94:E96)</f>
        <v>40</v>
      </c>
      <c r="F97">
        <f t="shared" ref="F97:J97" si="70">SUM(F94:F96)</f>
        <v>80</v>
      </c>
      <c r="G97">
        <f t="shared" si="70"/>
        <v>52</v>
      </c>
      <c r="H97">
        <f t="shared" si="70"/>
        <v>104</v>
      </c>
      <c r="I97">
        <f t="shared" si="70"/>
        <v>103</v>
      </c>
      <c r="J97">
        <f t="shared" si="70"/>
        <v>80</v>
      </c>
      <c r="R97">
        <f>SUM(R94:R96)</f>
        <v>60</v>
      </c>
      <c r="S97">
        <f t="shared" ref="S97:W97" si="71">SUM(S94:S96)</f>
        <v>120</v>
      </c>
      <c r="T97">
        <f t="shared" si="71"/>
        <v>63</v>
      </c>
      <c r="U97">
        <f t="shared" si="71"/>
        <v>126</v>
      </c>
      <c r="V97">
        <f t="shared" si="71"/>
        <v>84</v>
      </c>
      <c r="W97">
        <f t="shared" si="71"/>
        <v>79</v>
      </c>
    </row>
    <row r="98" spans="3:27" x14ac:dyDescent="0.25">
      <c r="C98">
        <v>13</v>
      </c>
      <c r="P98">
        <v>28</v>
      </c>
    </row>
    <row r="99" spans="3:27" x14ac:dyDescent="0.25">
      <c r="C99" s="82" t="s">
        <v>0</v>
      </c>
      <c r="D99" s="83" t="s">
        <v>10</v>
      </c>
      <c r="E99" s="82" t="s">
        <v>5</v>
      </c>
      <c r="F99" s="82"/>
      <c r="G99" s="82" t="s">
        <v>1</v>
      </c>
      <c r="H99" s="82"/>
      <c r="I99" s="82" t="s">
        <v>9</v>
      </c>
      <c r="J99" s="82"/>
      <c r="K99" s="66"/>
      <c r="L99" s="82" t="s">
        <v>4</v>
      </c>
      <c r="P99" s="63" t="s">
        <v>0</v>
      </c>
      <c r="Q99" s="64" t="s">
        <v>10</v>
      </c>
      <c r="R99" s="63" t="s">
        <v>5</v>
      </c>
      <c r="S99" s="63"/>
      <c r="T99" s="63" t="s">
        <v>1</v>
      </c>
      <c r="U99" s="63"/>
      <c r="V99" s="63" t="s">
        <v>9</v>
      </c>
      <c r="W99" s="63"/>
      <c r="X99" s="66"/>
      <c r="Y99" s="63" t="s">
        <v>4</v>
      </c>
    </row>
    <row r="100" spans="3:27" x14ac:dyDescent="0.25">
      <c r="C100" s="82"/>
      <c r="D100" s="84"/>
      <c r="E100" s="19" t="s">
        <v>6</v>
      </c>
      <c r="F100" s="19" t="s">
        <v>7</v>
      </c>
      <c r="G100" s="19" t="s">
        <v>8</v>
      </c>
      <c r="H100" s="19" t="s">
        <v>7</v>
      </c>
      <c r="I100" s="19" t="s">
        <v>3</v>
      </c>
      <c r="J100" s="19" t="s">
        <v>2</v>
      </c>
      <c r="K100" s="66"/>
      <c r="L100" s="82"/>
      <c r="P100" s="63"/>
      <c r="Q100" s="65"/>
      <c r="R100" s="8" t="s">
        <v>6</v>
      </c>
      <c r="S100" s="8" t="s">
        <v>7</v>
      </c>
      <c r="T100" s="8" t="s">
        <v>8</v>
      </c>
      <c r="U100" s="8" t="s">
        <v>7</v>
      </c>
      <c r="V100" s="8" t="s">
        <v>3</v>
      </c>
      <c r="W100" s="8" t="s">
        <v>2</v>
      </c>
      <c r="X100" s="66"/>
      <c r="Y100" s="63"/>
    </row>
    <row r="101" spans="3:27" ht="24.75" customHeight="1" thickBot="1" x14ac:dyDescent="0.4">
      <c r="C101" s="67" t="s">
        <v>63</v>
      </c>
      <c r="D101" s="68"/>
      <c r="E101" s="68"/>
      <c r="F101" s="68"/>
      <c r="G101" s="68"/>
      <c r="H101" s="68"/>
      <c r="I101" s="68"/>
      <c r="J101" s="69"/>
      <c r="K101" s="66"/>
      <c r="L101" s="23"/>
      <c r="P101" s="67" t="s">
        <v>69</v>
      </c>
      <c r="Q101" s="68"/>
      <c r="R101" s="68"/>
      <c r="S101" s="68"/>
      <c r="T101" s="68"/>
      <c r="U101" s="68"/>
      <c r="V101" s="68"/>
      <c r="W101" s="69"/>
      <c r="X101" s="66"/>
      <c r="Y101" s="9"/>
    </row>
    <row r="102" spans="3:27" ht="21" x14ac:dyDescent="0.35">
      <c r="C102" s="12" t="s">
        <v>137</v>
      </c>
      <c r="D102" s="12"/>
      <c r="E102" s="13">
        <v>10</v>
      </c>
      <c r="F102" s="53">
        <f>E102*2</f>
        <v>20</v>
      </c>
      <c r="G102" s="13">
        <v>18</v>
      </c>
      <c r="H102" s="53">
        <f>G102*2</f>
        <v>36</v>
      </c>
      <c r="I102" s="13">
        <v>9</v>
      </c>
      <c r="J102" s="13">
        <v>7</v>
      </c>
      <c r="K102" s="66"/>
      <c r="L102" s="55">
        <f>F102+H102+I102+J102</f>
        <v>72</v>
      </c>
      <c r="M102" s="70">
        <f>SUM(L102:L104)</f>
        <v>211</v>
      </c>
      <c r="N102" s="71"/>
      <c r="P102" s="10" t="s">
        <v>119</v>
      </c>
      <c r="Q102" s="10">
        <v>524777</v>
      </c>
      <c r="R102" s="11">
        <v>19</v>
      </c>
      <c r="S102" s="6">
        <f>R102*2</f>
        <v>38</v>
      </c>
      <c r="T102" s="11">
        <v>21</v>
      </c>
      <c r="U102" s="6">
        <f>T102*2</f>
        <v>42</v>
      </c>
      <c r="V102" s="11">
        <v>46</v>
      </c>
      <c r="W102" s="11">
        <v>17</v>
      </c>
      <c r="X102" s="66"/>
      <c r="Y102" s="7">
        <f>S102+U102+V102+W102</f>
        <v>143</v>
      </c>
      <c r="Z102" s="76">
        <f>SUM(Y102:Y104)</f>
        <v>396</v>
      </c>
      <c r="AA102" s="77"/>
    </row>
    <row r="103" spans="3:27" ht="21" x14ac:dyDescent="0.35">
      <c r="C103" s="12" t="s">
        <v>138</v>
      </c>
      <c r="D103" s="12"/>
      <c r="E103" s="13">
        <v>14</v>
      </c>
      <c r="F103" s="53">
        <f>E103*2</f>
        <v>28</v>
      </c>
      <c r="G103" s="13">
        <v>16</v>
      </c>
      <c r="H103" s="53">
        <f>G103*2</f>
        <v>32</v>
      </c>
      <c r="I103" s="13">
        <v>12</v>
      </c>
      <c r="J103" s="13">
        <v>8</v>
      </c>
      <c r="K103" s="66"/>
      <c r="L103" s="55">
        <f t="shared" ref="L103:L104" si="72">F103+H103+I103+J103</f>
        <v>80</v>
      </c>
      <c r="M103" s="72"/>
      <c r="N103" s="73"/>
      <c r="P103" s="10" t="s">
        <v>120</v>
      </c>
      <c r="Q103" s="10">
        <v>68712</v>
      </c>
      <c r="R103" s="11">
        <v>12</v>
      </c>
      <c r="S103" s="6">
        <f>R103*2</f>
        <v>24</v>
      </c>
      <c r="T103" s="11">
        <v>21</v>
      </c>
      <c r="U103" s="6">
        <f>T103*2</f>
        <v>42</v>
      </c>
      <c r="V103" s="11">
        <v>35</v>
      </c>
      <c r="W103" s="11">
        <v>17</v>
      </c>
      <c r="X103" s="66"/>
      <c r="Y103" s="7">
        <f t="shared" ref="Y103:Y104" si="73">S103+U103+V103+W103</f>
        <v>118</v>
      </c>
      <c r="Z103" s="78"/>
      <c r="AA103" s="79"/>
    </row>
    <row r="104" spans="3:27" ht="21.75" thickBot="1" x14ac:dyDescent="0.4">
      <c r="C104" s="12" t="s">
        <v>139</v>
      </c>
      <c r="D104" s="12"/>
      <c r="E104" s="13">
        <v>13</v>
      </c>
      <c r="F104" s="53">
        <f t="shared" ref="F104" si="74">E104*2</f>
        <v>26</v>
      </c>
      <c r="G104" s="13">
        <v>13</v>
      </c>
      <c r="H104" s="53">
        <f>G104*2</f>
        <v>26</v>
      </c>
      <c r="I104" s="13">
        <v>0</v>
      </c>
      <c r="J104" s="13">
        <v>7</v>
      </c>
      <c r="K104" s="66"/>
      <c r="L104" s="55">
        <f t="shared" si="72"/>
        <v>59</v>
      </c>
      <c r="M104" s="74"/>
      <c r="N104" s="75"/>
      <c r="P104" s="10" t="s">
        <v>121</v>
      </c>
      <c r="Q104" s="10">
        <v>1593</v>
      </c>
      <c r="R104" s="11">
        <v>17</v>
      </c>
      <c r="S104" s="6">
        <f t="shared" ref="S104" si="75">R104*2</f>
        <v>34</v>
      </c>
      <c r="T104" s="11">
        <v>23</v>
      </c>
      <c r="U104" s="6">
        <f>T104*2</f>
        <v>46</v>
      </c>
      <c r="V104" s="11">
        <v>35</v>
      </c>
      <c r="W104" s="11">
        <v>20</v>
      </c>
      <c r="X104" s="66"/>
      <c r="Y104" s="7">
        <f t="shared" si="73"/>
        <v>135</v>
      </c>
      <c r="Z104" s="80"/>
      <c r="AA104" s="81"/>
    </row>
    <row r="105" spans="3:27" x14ac:dyDescent="0.25">
      <c r="E105">
        <f>SUM(E102:E104)</f>
        <v>37</v>
      </c>
      <c r="F105">
        <f t="shared" ref="F105:J105" si="76">SUM(F102:F104)</f>
        <v>74</v>
      </c>
      <c r="G105">
        <f t="shared" si="76"/>
        <v>47</v>
      </c>
      <c r="H105">
        <f t="shared" si="76"/>
        <v>94</v>
      </c>
      <c r="I105">
        <f t="shared" si="76"/>
        <v>21</v>
      </c>
      <c r="J105">
        <f t="shared" si="76"/>
        <v>22</v>
      </c>
      <c r="R105">
        <f>SUM(R102:R104)</f>
        <v>48</v>
      </c>
      <c r="S105">
        <f t="shared" ref="S105:W105" si="77">SUM(S102:S104)</f>
        <v>96</v>
      </c>
      <c r="T105">
        <f t="shared" si="77"/>
        <v>65</v>
      </c>
      <c r="U105">
        <f t="shared" si="77"/>
        <v>130</v>
      </c>
      <c r="V105">
        <f t="shared" si="77"/>
        <v>116</v>
      </c>
      <c r="W105">
        <f t="shared" si="77"/>
        <v>54</v>
      </c>
    </row>
    <row r="106" spans="3:27" x14ac:dyDescent="0.25">
      <c r="C106">
        <v>14</v>
      </c>
      <c r="P106">
        <v>29</v>
      </c>
    </row>
    <row r="107" spans="3:27" x14ac:dyDescent="0.25">
      <c r="C107" s="82" t="s">
        <v>0</v>
      </c>
      <c r="D107" s="83" t="s">
        <v>10</v>
      </c>
      <c r="E107" s="82" t="s">
        <v>5</v>
      </c>
      <c r="F107" s="82"/>
      <c r="G107" s="82" t="s">
        <v>1</v>
      </c>
      <c r="H107" s="82"/>
      <c r="I107" s="82" t="s">
        <v>9</v>
      </c>
      <c r="J107" s="82"/>
      <c r="K107" s="66"/>
      <c r="L107" s="82" t="s">
        <v>4</v>
      </c>
      <c r="P107" s="63" t="s">
        <v>0</v>
      </c>
      <c r="Q107" s="64" t="s">
        <v>10</v>
      </c>
      <c r="R107" s="63" t="s">
        <v>5</v>
      </c>
      <c r="S107" s="63"/>
      <c r="T107" s="63" t="s">
        <v>1</v>
      </c>
      <c r="U107" s="63"/>
      <c r="V107" s="63" t="s">
        <v>9</v>
      </c>
      <c r="W107" s="63"/>
      <c r="X107" s="66"/>
      <c r="Y107" s="63" t="s">
        <v>4</v>
      </c>
    </row>
    <row r="108" spans="3:27" x14ac:dyDescent="0.25">
      <c r="C108" s="82"/>
      <c r="D108" s="84"/>
      <c r="E108" s="19" t="s">
        <v>6</v>
      </c>
      <c r="F108" s="19" t="s">
        <v>7</v>
      </c>
      <c r="G108" s="19" t="s">
        <v>8</v>
      </c>
      <c r="H108" s="19" t="s">
        <v>7</v>
      </c>
      <c r="I108" s="19" t="s">
        <v>3</v>
      </c>
      <c r="J108" s="19" t="s">
        <v>2</v>
      </c>
      <c r="K108" s="66"/>
      <c r="L108" s="82"/>
      <c r="P108" s="63"/>
      <c r="Q108" s="65"/>
      <c r="R108" s="8" t="s">
        <v>6</v>
      </c>
      <c r="S108" s="8" t="s">
        <v>7</v>
      </c>
      <c r="T108" s="8" t="s">
        <v>8</v>
      </c>
      <c r="U108" s="8" t="s">
        <v>7</v>
      </c>
      <c r="V108" s="8" t="s">
        <v>3</v>
      </c>
      <c r="W108" s="8" t="s">
        <v>2</v>
      </c>
      <c r="X108" s="66"/>
      <c r="Y108" s="63"/>
    </row>
    <row r="109" spans="3:27" ht="24.75" customHeight="1" thickBot="1" x14ac:dyDescent="0.4">
      <c r="C109" s="67" t="s">
        <v>27</v>
      </c>
      <c r="D109" s="68"/>
      <c r="E109" s="68"/>
      <c r="F109" s="68"/>
      <c r="G109" s="68"/>
      <c r="H109" s="68"/>
      <c r="I109" s="68"/>
      <c r="J109" s="69"/>
      <c r="K109" s="66"/>
      <c r="L109" s="23"/>
      <c r="P109" s="67" t="s">
        <v>12</v>
      </c>
      <c r="Q109" s="68"/>
      <c r="R109" s="68"/>
      <c r="S109" s="68"/>
      <c r="T109" s="68"/>
      <c r="U109" s="68"/>
      <c r="V109" s="68"/>
      <c r="W109" s="69"/>
      <c r="X109" s="66"/>
      <c r="Y109" s="9"/>
    </row>
    <row r="110" spans="3:27" ht="21" x14ac:dyDescent="0.35">
      <c r="C110" s="12" t="s">
        <v>29</v>
      </c>
      <c r="D110" s="12">
        <v>71385</v>
      </c>
      <c r="E110" s="13">
        <v>18</v>
      </c>
      <c r="F110" s="53">
        <f>E110*2</f>
        <v>36</v>
      </c>
      <c r="G110" s="13">
        <v>23</v>
      </c>
      <c r="H110" s="53">
        <f>G110*2</f>
        <v>46</v>
      </c>
      <c r="I110" s="13">
        <v>45</v>
      </c>
      <c r="J110" s="13">
        <v>19</v>
      </c>
      <c r="K110" s="66"/>
      <c r="L110" s="55">
        <f>F110+H110+I110+J110</f>
        <v>146</v>
      </c>
      <c r="M110" s="70">
        <f>SUM(L110:L112)</f>
        <v>424</v>
      </c>
      <c r="N110" s="71"/>
      <c r="P110" s="10" t="s">
        <v>56</v>
      </c>
      <c r="Q110" s="10">
        <v>32668</v>
      </c>
      <c r="R110" s="11">
        <v>15</v>
      </c>
      <c r="S110" s="6">
        <f>R110*2</f>
        <v>30</v>
      </c>
      <c r="T110" s="11">
        <v>19</v>
      </c>
      <c r="U110" s="6">
        <f>T110*2</f>
        <v>38</v>
      </c>
      <c r="V110" s="11">
        <v>11</v>
      </c>
      <c r="W110" s="11">
        <v>19</v>
      </c>
      <c r="X110" s="66"/>
      <c r="Y110" s="7">
        <f>S110+U110+V110+W110</f>
        <v>98</v>
      </c>
      <c r="Z110" s="76">
        <f>SUM(Y110:Y112)</f>
        <v>262</v>
      </c>
      <c r="AA110" s="77"/>
    </row>
    <row r="111" spans="3:27" ht="21" x14ac:dyDescent="0.35">
      <c r="C111" s="12" t="s">
        <v>30</v>
      </c>
      <c r="D111" s="12">
        <v>59249</v>
      </c>
      <c r="E111" s="13">
        <v>23</v>
      </c>
      <c r="F111" s="53">
        <f>E111*2</f>
        <v>46</v>
      </c>
      <c r="G111" s="13">
        <v>25</v>
      </c>
      <c r="H111" s="53">
        <f>G111*2</f>
        <v>50</v>
      </c>
      <c r="I111" s="13">
        <v>28</v>
      </c>
      <c r="J111" s="13">
        <v>42</v>
      </c>
      <c r="K111" s="66"/>
      <c r="L111" s="55">
        <f t="shared" ref="L111:L112" si="78">F111+H111+I111+J111</f>
        <v>166</v>
      </c>
      <c r="M111" s="72"/>
      <c r="N111" s="73"/>
      <c r="P111" s="10" t="s">
        <v>57</v>
      </c>
      <c r="Q111" s="10">
        <v>32685</v>
      </c>
      <c r="R111" s="11">
        <v>4</v>
      </c>
      <c r="S111" s="6">
        <f>R111*2</f>
        <v>8</v>
      </c>
      <c r="T111" s="11">
        <v>9</v>
      </c>
      <c r="U111" s="6">
        <f>T111*2</f>
        <v>18</v>
      </c>
      <c r="V111" s="11">
        <v>16</v>
      </c>
      <c r="W111" s="11">
        <v>16</v>
      </c>
      <c r="X111" s="66"/>
      <c r="Y111" s="7">
        <f t="shared" ref="Y111:Y112" si="79">S111+U111+V111+W111</f>
        <v>58</v>
      </c>
      <c r="Z111" s="78"/>
      <c r="AA111" s="79"/>
    </row>
    <row r="112" spans="3:27" ht="21.75" thickBot="1" x14ac:dyDescent="0.4">
      <c r="C112" s="12" t="s">
        <v>28</v>
      </c>
      <c r="D112" s="12">
        <v>14862</v>
      </c>
      <c r="E112" s="13">
        <v>14</v>
      </c>
      <c r="F112" s="53">
        <f t="shared" ref="F112" si="80">E112*2</f>
        <v>28</v>
      </c>
      <c r="G112" s="13">
        <v>21</v>
      </c>
      <c r="H112" s="53">
        <f>G112*2</f>
        <v>42</v>
      </c>
      <c r="I112" s="13">
        <v>27</v>
      </c>
      <c r="J112" s="13">
        <v>15</v>
      </c>
      <c r="K112" s="66"/>
      <c r="L112" s="55">
        <f t="shared" si="78"/>
        <v>112</v>
      </c>
      <c r="M112" s="74"/>
      <c r="N112" s="75"/>
      <c r="P112" s="10" t="s">
        <v>58</v>
      </c>
      <c r="Q112" s="10">
        <v>558886</v>
      </c>
      <c r="R112" s="11">
        <v>9</v>
      </c>
      <c r="S112" s="6">
        <f t="shared" ref="S112" si="81">R112*2</f>
        <v>18</v>
      </c>
      <c r="T112" s="11">
        <v>15</v>
      </c>
      <c r="U112" s="6">
        <f>T112*2</f>
        <v>30</v>
      </c>
      <c r="V112" s="11">
        <v>26</v>
      </c>
      <c r="W112" s="11">
        <v>32</v>
      </c>
      <c r="X112" s="66"/>
      <c r="Y112" s="7">
        <f t="shared" si="79"/>
        <v>106</v>
      </c>
      <c r="Z112" s="80"/>
      <c r="AA112" s="81"/>
    </row>
    <row r="113" spans="3:27" x14ac:dyDescent="0.25">
      <c r="E113">
        <f>SUM(E110:E112)</f>
        <v>55</v>
      </c>
      <c r="F113">
        <f t="shared" ref="F113:J113" si="82">SUM(F110:F112)</f>
        <v>110</v>
      </c>
      <c r="G113">
        <f t="shared" si="82"/>
        <v>69</v>
      </c>
      <c r="H113">
        <f t="shared" si="82"/>
        <v>138</v>
      </c>
      <c r="I113">
        <f t="shared" si="82"/>
        <v>100</v>
      </c>
      <c r="J113">
        <f t="shared" si="82"/>
        <v>76</v>
      </c>
      <c r="R113">
        <f>SUM(R110:R112)</f>
        <v>28</v>
      </c>
      <c r="S113">
        <f t="shared" ref="S113:W113" si="83">SUM(S110:S112)</f>
        <v>56</v>
      </c>
      <c r="T113">
        <f t="shared" si="83"/>
        <v>43</v>
      </c>
      <c r="U113">
        <f t="shared" si="83"/>
        <v>86</v>
      </c>
      <c r="V113">
        <f t="shared" si="83"/>
        <v>53</v>
      </c>
      <c r="W113">
        <f t="shared" si="83"/>
        <v>67</v>
      </c>
    </row>
    <row r="114" spans="3:27" x14ac:dyDescent="0.25">
      <c r="C114">
        <v>15</v>
      </c>
      <c r="P114">
        <v>30</v>
      </c>
    </row>
    <row r="115" spans="3:27" x14ac:dyDescent="0.25">
      <c r="C115" s="82" t="s">
        <v>0</v>
      </c>
      <c r="D115" s="83" t="s">
        <v>10</v>
      </c>
      <c r="E115" s="82" t="s">
        <v>5</v>
      </c>
      <c r="F115" s="82"/>
      <c r="G115" s="82" t="s">
        <v>1</v>
      </c>
      <c r="H115" s="82"/>
      <c r="I115" s="82" t="s">
        <v>9</v>
      </c>
      <c r="J115" s="82"/>
      <c r="K115" s="66"/>
      <c r="L115" s="82" t="s">
        <v>4</v>
      </c>
      <c r="P115" s="63" t="s">
        <v>0</v>
      </c>
      <c r="Q115" s="64" t="s">
        <v>10</v>
      </c>
      <c r="R115" s="63" t="s">
        <v>5</v>
      </c>
      <c r="S115" s="63"/>
      <c r="T115" s="63" t="s">
        <v>1</v>
      </c>
      <c r="U115" s="63"/>
      <c r="V115" s="63" t="s">
        <v>9</v>
      </c>
      <c r="W115" s="63"/>
      <c r="X115" s="66"/>
      <c r="Y115" s="63" t="s">
        <v>4</v>
      </c>
    </row>
    <row r="116" spans="3:27" x14ac:dyDescent="0.25">
      <c r="C116" s="82"/>
      <c r="D116" s="84"/>
      <c r="E116" s="19" t="s">
        <v>6</v>
      </c>
      <c r="F116" s="19" t="s">
        <v>7</v>
      </c>
      <c r="G116" s="19" t="s">
        <v>8</v>
      </c>
      <c r="H116" s="19" t="s">
        <v>7</v>
      </c>
      <c r="I116" s="19" t="s">
        <v>3</v>
      </c>
      <c r="J116" s="19" t="s">
        <v>2</v>
      </c>
      <c r="K116" s="66"/>
      <c r="L116" s="82"/>
      <c r="P116" s="63"/>
      <c r="Q116" s="65"/>
      <c r="R116" s="8" t="s">
        <v>6</v>
      </c>
      <c r="S116" s="8" t="s">
        <v>7</v>
      </c>
      <c r="T116" s="8" t="s">
        <v>8</v>
      </c>
      <c r="U116" s="8" t="s">
        <v>7</v>
      </c>
      <c r="V116" s="8" t="s">
        <v>3</v>
      </c>
      <c r="W116" s="8" t="s">
        <v>2</v>
      </c>
      <c r="X116" s="66"/>
      <c r="Y116" s="63"/>
    </row>
    <row r="117" spans="3:27" ht="24.75" customHeight="1" thickBot="1" x14ac:dyDescent="0.4">
      <c r="C117" s="67" t="s">
        <v>17</v>
      </c>
      <c r="D117" s="68"/>
      <c r="E117" s="68"/>
      <c r="F117" s="68"/>
      <c r="G117" s="68"/>
      <c r="H117" s="68"/>
      <c r="I117" s="68"/>
      <c r="J117" s="69"/>
      <c r="K117" s="66"/>
      <c r="L117" s="23"/>
      <c r="P117" s="67" t="s">
        <v>70</v>
      </c>
      <c r="Q117" s="68"/>
      <c r="R117" s="68"/>
      <c r="S117" s="68"/>
      <c r="T117" s="68"/>
      <c r="U117" s="68"/>
      <c r="V117" s="68"/>
      <c r="W117" s="69"/>
      <c r="X117" s="66"/>
      <c r="Y117" s="9"/>
    </row>
    <row r="118" spans="3:27" ht="21" x14ac:dyDescent="0.35">
      <c r="C118" s="12" t="s">
        <v>59</v>
      </c>
      <c r="D118" s="12">
        <v>1311</v>
      </c>
      <c r="E118" s="13">
        <v>13</v>
      </c>
      <c r="F118" s="53">
        <f>E118*2</f>
        <v>26</v>
      </c>
      <c r="G118" s="13">
        <v>17</v>
      </c>
      <c r="H118" s="53">
        <f>G118*2</f>
        <v>34</v>
      </c>
      <c r="I118" s="13">
        <v>9</v>
      </c>
      <c r="J118" s="13">
        <v>22</v>
      </c>
      <c r="K118" s="66"/>
      <c r="L118" s="55">
        <f>F118+H118+I118+J118</f>
        <v>91</v>
      </c>
      <c r="M118" s="70">
        <f>SUM(L118:L120)</f>
        <v>248</v>
      </c>
      <c r="N118" s="71"/>
      <c r="P118" s="10" t="s">
        <v>116</v>
      </c>
      <c r="Q118" s="10">
        <v>28446</v>
      </c>
      <c r="R118" s="11">
        <v>12</v>
      </c>
      <c r="S118" s="6">
        <f>R118*2</f>
        <v>24</v>
      </c>
      <c r="T118" s="11">
        <v>14</v>
      </c>
      <c r="U118" s="6">
        <f>T118*2</f>
        <v>28</v>
      </c>
      <c r="V118" s="11">
        <v>34</v>
      </c>
      <c r="W118" s="11">
        <v>26</v>
      </c>
      <c r="X118" s="66"/>
      <c r="Y118" s="7">
        <f>S118+U118+V118+W118</f>
        <v>112</v>
      </c>
      <c r="Z118" s="76">
        <f>SUM(Y118:Y120)</f>
        <v>339</v>
      </c>
      <c r="AA118" s="77"/>
    </row>
    <row r="119" spans="3:27" ht="21" x14ac:dyDescent="0.35">
      <c r="C119" s="12" t="s">
        <v>36</v>
      </c>
      <c r="D119" s="12">
        <v>81152</v>
      </c>
      <c r="E119" s="13">
        <v>9</v>
      </c>
      <c r="F119" s="53">
        <f>E119*2</f>
        <v>18</v>
      </c>
      <c r="G119" s="13">
        <v>16</v>
      </c>
      <c r="H119" s="53">
        <f>G119*2</f>
        <v>32</v>
      </c>
      <c r="I119" s="13">
        <v>40</v>
      </c>
      <c r="J119" s="13">
        <v>16</v>
      </c>
      <c r="K119" s="66"/>
      <c r="L119" s="55">
        <f t="shared" ref="L119:L120" si="84">F119+H119+I119+J119</f>
        <v>106</v>
      </c>
      <c r="M119" s="72"/>
      <c r="N119" s="73"/>
      <c r="P119" s="10" t="s">
        <v>117</v>
      </c>
      <c r="Q119" s="10">
        <v>550150</v>
      </c>
      <c r="R119" s="11">
        <v>14</v>
      </c>
      <c r="S119" s="6">
        <f>R119*2</f>
        <v>28</v>
      </c>
      <c r="T119" s="11">
        <v>21</v>
      </c>
      <c r="U119" s="6">
        <f>T119*2</f>
        <v>42</v>
      </c>
      <c r="V119" s="11">
        <v>19</v>
      </c>
      <c r="W119" s="11">
        <v>18</v>
      </c>
      <c r="X119" s="66"/>
      <c r="Y119" s="7">
        <f t="shared" ref="Y119:Y120" si="85">S119+U119+V119+W119</f>
        <v>107</v>
      </c>
      <c r="Z119" s="78"/>
      <c r="AA119" s="79"/>
    </row>
    <row r="120" spans="3:27" ht="21.75" thickBot="1" x14ac:dyDescent="0.4">
      <c r="C120" s="12" t="s">
        <v>142</v>
      </c>
      <c r="D120" s="12">
        <v>553702</v>
      </c>
      <c r="E120" s="13">
        <v>7</v>
      </c>
      <c r="F120" s="53">
        <f t="shared" ref="F120" si="86">E120*2</f>
        <v>14</v>
      </c>
      <c r="G120" s="13">
        <v>14</v>
      </c>
      <c r="H120" s="53">
        <f>G120*2</f>
        <v>28</v>
      </c>
      <c r="I120" s="13">
        <v>1</v>
      </c>
      <c r="J120" s="13">
        <v>8</v>
      </c>
      <c r="K120" s="66"/>
      <c r="L120" s="55">
        <f t="shared" si="84"/>
        <v>51</v>
      </c>
      <c r="M120" s="74"/>
      <c r="N120" s="75"/>
      <c r="P120" s="10" t="s">
        <v>118</v>
      </c>
      <c r="Q120" s="10">
        <v>47424</v>
      </c>
      <c r="R120" s="11">
        <v>10</v>
      </c>
      <c r="S120" s="6">
        <f t="shared" ref="S120" si="87">R120*2</f>
        <v>20</v>
      </c>
      <c r="T120" s="11">
        <v>15</v>
      </c>
      <c r="U120" s="6">
        <f>T120*2</f>
        <v>30</v>
      </c>
      <c r="V120" s="11">
        <v>44</v>
      </c>
      <c r="W120" s="11">
        <v>26</v>
      </c>
      <c r="X120" s="66"/>
      <c r="Y120" s="7">
        <f t="shared" si="85"/>
        <v>120</v>
      </c>
      <c r="Z120" s="80"/>
      <c r="AA120" s="81"/>
    </row>
    <row r="121" spans="3:27" x14ac:dyDescent="0.25">
      <c r="E121">
        <f>SUM(E118:E120)</f>
        <v>29</v>
      </c>
      <c r="F121">
        <f t="shared" ref="F121:J121" si="88">SUM(F118:F120)</f>
        <v>58</v>
      </c>
      <c r="G121">
        <f t="shared" si="88"/>
        <v>47</v>
      </c>
      <c r="H121">
        <f t="shared" si="88"/>
        <v>94</v>
      </c>
      <c r="I121">
        <f t="shared" si="88"/>
        <v>50</v>
      </c>
      <c r="J121">
        <f t="shared" si="88"/>
        <v>46</v>
      </c>
      <c r="R121">
        <f>SUM(R118:R120)</f>
        <v>36</v>
      </c>
      <c r="S121">
        <f t="shared" ref="S121:W121" si="89">SUM(S118:S120)</f>
        <v>72</v>
      </c>
      <c r="T121">
        <f t="shared" si="89"/>
        <v>50</v>
      </c>
      <c r="U121">
        <f t="shared" si="89"/>
        <v>100</v>
      </c>
      <c r="V121">
        <f t="shared" si="89"/>
        <v>97</v>
      </c>
      <c r="W121">
        <f t="shared" si="89"/>
        <v>70</v>
      </c>
    </row>
    <row r="122" spans="3:27" x14ac:dyDescent="0.25">
      <c r="P122">
        <v>31</v>
      </c>
    </row>
    <row r="123" spans="3:27" x14ac:dyDescent="0.25">
      <c r="C123" s="63" t="s">
        <v>0</v>
      </c>
      <c r="D123" s="64" t="s">
        <v>10</v>
      </c>
      <c r="E123" s="63" t="s">
        <v>5</v>
      </c>
      <c r="F123" s="63"/>
      <c r="G123" s="63" t="s">
        <v>1</v>
      </c>
      <c r="H123" s="63"/>
      <c r="I123" s="63" t="s">
        <v>9</v>
      </c>
      <c r="J123" s="63"/>
      <c r="K123" s="66"/>
      <c r="L123" s="63" t="s">
        <v>4</v>
      </c>
      <c r="P123" s="63" t="s">
        <v>0</v>
      </c>
      <c r="Q123" s="64" t="s">
        <v>10</v>
      </c>
      <c r="R123" s="63" t="s">
        <v>5</v>
      </c>
      <c r="S123" s="63"/>
      <c r="T123" s="63" t="s">
        <v>1</v>
      </c>
      <c r="U123" s="63"/>
      <c r="V123" s="63" t="s">
        <v>9</v>
      </c>
      <c r="W123" s="63"/>
      <c r="X123" s="66"/>
      <c r="Y123" s="63" t="s">
        <v>4</v>
      </c>
    </row>
    <row r="124" spans="3:27" x14ac:dyDescent="0.25">
      <c r="C124" s="63"/>
      <c r="D124" s="65"/>
      <c r="E124" s="8" t="s">
        <v>6</v>
      </c>
      <c r="F124" s="8" t="s">
        <v>7</v>
      </c>
      <c r="G124" s="8" t="s">
        <v>8</v>
      </c>
      <c r="H124" s="8" t="s">
        <v>7</v>
      </c>
      <c r="I124" s="8" t="s">
        <v>3</v>
      </c>
      <c r="J124" s="8" t="s">
        <v>2</v>
      </c>
      <c r="K124" s="66"/>
      <c r="L124" s="63"/>
      <c r="P124" s="63"/>
      <c r="Q124" s="65"/>
      <c r="R124" s="8" t="s">
        <v>6</v>
      </c>
      <c r="S124" s="8" t="s">
        <v>7</v>
      </c>
      <c r="T124" s="8" t="s">
        <v>8</v>
      </c>
      <c r="U124" s="8" t="s">
        <v>7</v>
      </c>
      <c r="V124" s="8" t="s">
        <v>3</v>
      </c>
      <c r="W124" s="8" t="s">
        <v>2</v>
      </c>
      <c r="X124" s="66"/>
      <c r="Y124" s="63"/>
    </row>
    <row r="125" spans="3:27" ht="21.75" thickBot="1" x14ac:dyDescent="0.4">
      <c r="C125" s="67" t="s">
        <v>143</v>
      </c>
      <c r="D125" s="68"/>
      <c r="E125" s="68"/>
      <c r="F125" s="68"/>
      <c r="G125" s="68"/>
      <c r="H125" s="68"/>
      <c r="I125" s="68"/>
      <c r="J125" s="69"/>
      <c r="K125" s="66"/>
      <c r="L125" s="9"/>
      <c r="P125" s="67" t="s">
        <v>34</v>
      </c>
      <c r="Q125" s="68"/>
      <c r="R125" s="68"/>
      <c r="S125" s="68"/>
      <c r="T125" s="68"/>
      <c r="U125" s="68"/>
      <c r="V125" s="68"/>
      <c r="W125" s="69"/>
      <c r="X125" s="66"/>
      <c r="Y125" s="9"/>
    </row>
    <row r="126" spans="3:27" ht="21" x14ac:dyDescent="0.35">
      <c r="C126" s="10" t="s">
        <v>144</v>
      </c>
      <c r="D126" s="10"/>
      <c r="E126" s="11">
        <v>10</v>
      </c>
      <c r="F126" s="56">
        <f>E126*2</f>
        <v>20</v>
      </c>
      <c r="G126" s="11">
        <v>18</v>
      </c>
      <c r="H126" s="56">
        <f>G126*2</f>
        <v>36</v>
      </c>
      <c r="I126" s="11">
        <v>50</v>
      </c>
      <c r="J126" s="11">
        <v>24</v>
      </c>
      <c r="K126" s="66"/>
      <c r="L126" s="7">
        <f>F126+H126+I126+J126</f>
        <v>130</v>
      </c>
      <c r="M126" s="70">
        <f>SUM(L126:L128)</f>
        <v>352</v>
      </c>
      <c r="N126" s="71"/>
      <c r="P126" s="10" t="s">
        <v>35</v>
      </c>
      <c r="Q126" s="10">
        <v>65250</v>
      </c>
      <c r="R126" s="11">
        <v>11</v>
      </c>
      <c r="S126" s="6">
        <f>R126*2</f>
        <v>22</v>
      </c>
      <c r="T126" s="11">
        <v>13</v>
      </c>
      <c r="U126" s="6">
        <f>T126*2</f>
        <v>26</v>
      </c>
      <c r="V126" s="11">
        <v>45</v>
      </c>
      <c r="W126" s="11">
        <v>10</v>
      </c>
      <c r="X126" s="66"/>
      <c r="Y126" s="7">
        <f>S126+U126+V126+W126</f>
        <v>103</v>
      </c>
      <c r="Z126" s="76">
        <f>SUM(Y126:Y128)</f>
        <v>204</v>
      </c>
      <c r="AA126" s="77"/>
    </row>
    <row r="127" spans="3:27" ht="21" x14ac:dyDescent="0.35">
      <c r="C127" s="10" t="s">
        <v>145</v>
      </c>
      <c r="D127" s="10"/>
      <c r="E127" s="11">
        <v>9</v>
      </c>
      <c r="F127" s="56">
        <f>E127*2</f>
        <v>18</v>
      </c>
      <c r="G127" s="11">
        <v>13</v>
      </c>
      <c r="H127" s="56">
        <f>G127*2</f>
        <v>26</v>
      </c>
      <c r="I127" s="11">
        <v>48</v>
      </c>
      <c r="J127" s="11">
        <v>44</v>
      </c>
      <c r="K127" s="66"/>
      <c r="L127" s="7">
        <f t="shared" ref="L127:L128" si="90">F127+H127+I127+J127</f>
        <v>136</v>
      </c>
      <c r="M127" s="72"/>
      <c r="N127" s="73"/>
      <c r="P127" s="10" t="s">
        <v>71</v>
      </c>
      <c r="Q127" s="10">
        <v>58447</v>
      </c>
      <c r="R127" s="11">
        <v>10</v>
      </c>
      <c r="S127" s="6">
        <f>R127*2</f>
        <v>20</v>
      </c>
      <c r="T127" s="11">
        <v>12</v>
      </c>
      <c r="U127" s="6">
        <f>T127*2</f>
        <v>24</v>
      </c>
      <c r="V127" s="11">
        <v>14</v>
      </c>
      <c r="W127" s="11">
        <v>0</v>
      </c>
      <c r="X127" s="66"/>
      <c r="Y127" s="7">
        <f t="shared" ref="Y127:Y128" si="91">S127+U127+V127+W127</f>
        <v>58</v>
      </c>
      <c r="Z127" s="78"/>
      <c r="AA127" s="79"/>
    </row>
    <row r="128" spans="3:27" ht="21.75" thickBot="1" x14ac:dyDescent="0.4">
      <c r="C128" s="10" t="s">
        <v>146</v>
      </c>
      <c r="D128" s="10"/>
      <c r="E128" s="11">
        <v>9</v>
      </c>
      <c r="F128" s="56">
        <f t="shared" ref="F128" si="92">E128*2</f>
        <v>18</v>
      </c>
      <c r="G128" s="11">
        <v>21</v>
      </c>
      <c r="H128" s="56">
        <f>G128*2</f>
        <v>42</v>
      </c>
      <c r="I128" s="11">
        <v>17</v>
      </c>
      <c r="J128" s="11">
        <v>9</v>
      </c>
      <c r="K128" s="66"/>
      <c r="L128" s="7">
        <f t="shared" si="90"/>
        <v>86</v>
      </c>
      <c r="M128" s="74"/>
      <c r="N128" s="75"/>
      <c r="P128" s="10" t="s">
        <v>72</v>
      </c>
      <c r="Q128" s="10">
        <v>14871</v>
      </c>
      <c r="R128" s="11">
        <v>12</v>
      </c>
      <c r="S128" s="6">
        <f t="shared" ref="S128" si="93">R128*2</f>
        <v>24</v>
      </c>
      <c r="T128" s="11">
        <v>8</v>
      </c>
      <c r="U128" s="6">
        <f>T128*2</f>
        <v>16</v>
      </c>
      <c r="V128" s="11">
        <v>3</v>
      </c>
      <c r="W128" s="11">
        <v>0</v>
      </c>
      <c r="X128" s="66"/>
      <c r="Y128" s="7">
        <f t="shared" si="91"/>
        <v>43</v>
      </c>
      <c r="Z128" s="80"/>
      <c r="AA128" s="81"/>
    </row>
    <row r="129" spans="5:23" x14ac:dyDescent="0.25">
      <c r="E129">
        <f t="shared" ref="E129:J129" si="94">SUM(E126:E128)</f>
        <v>28</v>
      </c>
      <c r="F129">
        <f t="shared" si="94"/>
        <v>56</v>
      </c>
      <c r="G129">
        <f t="shared" si="94"/>
        <v>52</v>
      </c>
      <c r="H129">
        <f t="shared" si="94"/>
        <v>104</v>
      </c>
      <c r="I129">
        <f t="shared" si="94"/>
        <v>115</v>
      </c>
      <c r="J129">
        <f t="shared" si="94"/>
        <v>77</v>
      </c>
      <c r="R129">
        <f>SUM(R126:R128)</f>
        <v>33</v>
      </c>
      <c r="S129">
        <f t="shared" ref="S129:W129" si="95">SUM(S126:S128)</f>
        <v>66</v>
      </c>
      <c r="T129">
        <f t="shared" si="95"/>
        <v>33</v>
      </c>
      <c r="U129">
        <f t="shared" si="95"/>
        <v>66</v>
      </c>
      <c r="V129">
        <f t="shared" si="95"/>
        <v>62</v>
      </c>
      <c r="W129">
        <f t="shared" si="95"/>
        <v>10</v>
      </c>
    </row>
  </sheetData>
  <sheetProtection sheet="1" objects="1" scenarios="1" formatCells="0" formatColumns="0" formatRows="0" insertColumns="0" insertRows="0" insertHyperlinks="0" deleteColumns="0" deleteRows="0" sort="0" autoFilter="0" pivotTables="0"/>
  <customSheetViews>
    <customSheetView guid="{6399F1E1-C290-4631-B236-2415290EFCAE}" hiddenColumns="1" topLeftCell="B1">
      <selection activeCell="H21" sqref="H21"/>
      <pageMargins left="0.7" right="0.7" top="0.75" bottom="0.75" header="0.3" footer="0.3"/>
      <pageSetup paperSize="9" orientation="portrait" horizontalDpi="0" verticalDpi="0" r:id="rId1"/>
    </customSheetView>
  </customSheetViews>
  <mergeCells count="288">
    <mergeCell ref="M6:N8"/>
    <mergeCell ref="D3:D4"/>
    <mergeCell ref="C11:C12"/>
    <mergeCell ref="D11:D12"/>
    <mergeCell ref="E11:F11"/>
    <mergeCell ref="G11:H11"/>
    <mergeCell ref="I11:J11"/>
    <mergeCell ref="K11:K16"/>
    <mergeCell ref="L11:L12"/>
    <mergeCell ref="C13:J13"/>
    <mergeCell ref="E3:F3"/>
    <mergeCell ref="G3:H3"/>
    <mergeCell ref="I3:J3"/>
    <mergeCell ref="K3:K8"/>
    <mergeCell ref="L3:L4"/>
    <mergeCell ref="C3:C4"/>
    <mergeCell ref="C5:J5"/>
    <mergeCell ref="M14:N16"/>
    <mergeCell ref="C19:C20"/>
    <mergeCell ref="D19:D20"/>
    <mergeCell ref="E19:F19"/>
    <mergeCell ref="G19:H19"/>
    <mergeCell ref="I19:J19"/>
    <mergeCell ref="K19:K24"/>
    <mergeCell ref="L19:L20"/>
    <mergeCell ref="C21:J21"/>
    <mergeCell ref="M22:N24"/>
    <mergeCell ref="L27:L28"/>
    <mergeCell ref="C29:J29"/>
    <mergeCell ref="M30:N32"/>
    <mergeCell ref="C35:C36"/>
    <mergeCell ref="D35:D36"/>
    <mergeCell ref="E35:F35"/>
    <mergeCell ref="G35:H35"/>
    <mergeCell ref="I35:J35"/>
    <mergeCell ref="K35:K40"/>
    <mergeCell ref="L35:L36"/>
    <mergeCell ref="C27:C28"/>
    <mergeCell ref="D27:D28"/>
    <mergeCell ref="E27:F27"/>
    <mergeCell ref="G27:H27"/>
    <mergeCell ref="I27:J27"/>
    <mergeCell ref="K27:K32"/>
    <mergeCell ref="C37:J37"/>
    <mergeCell ref="M38:N40"/>
    <mergeCell ref="C43:C44"/>
    <mergeCell ref="D43:D44"/>
    <mergeCell ref="E43:F43"/>
    <mergeCell ref="G43:H43"/>
    <mergeCell ref="I43:J43"/>
    <mergeCell ref="K43:K48"/>
    <mergeCell ref="L43:L44"/>
    <mergeCell ref="C45:J45"/>
    <mergeCell ref="M46:N48"/>
    <mergeCell ref="C51:C52"/>
    <mergeCell ref="D51:D52"/>
    <mergeCell ref="E51:F51"/>
    <mergeCell ref="G51:H51"/>
    <mergeCell ref="I51:J51"/>
    <mergeCell ref="K51:K56"/>
    <mergeCell ref="L51:L52"/>
    <mergeCell ref="C53:J53"/>
    <mergeCell ref="M54:N56"/>
    <mergeCell ref="L59:L60"/>
    <mergeCell ref="C61:J61"/>
    <mergeCell ref="M62:N64"/>
    <mergeCell ref="C67:C68"/>
    <mergeCell ref="D67:D68"/>
    <mergeCell ref="E67:F67"/>
    <mergeCell ref="G67:H67"/>
    <mergeCell ref="I67:J67"/>
    <mergeCell ref="K67:K72"/>
    <mergeCell ref="L67:L68"/>
    <mergeCell ref="C59:C60"/>
    <mergeCell ref="D59:D60"/>
    <mergeCell ref="E59:F59"/>
    <mergeCell ref="G59:H59"/>
    <mergeCell ref="I59:J59"/>
    <mergeCell ref="K59:K64"/>
    <mergeCell ref="C69:J69"/>
    <mergeCell ref="M70:N72"/>
    <mergeCell ref="C75:C76"/>
    <mergeCell ref="D75:D76"/>
    <mergeCell ref="E75:F75"/>
    <mergeCell ref="G75:H75"/>
    <mergeCell ref="I75:J75"/>
    <mergeCell ref="K75:K80"/>
    <mergeCell ref="L75:L76"/>
    <mergeCell ref="C77:J77"/>
    <mergeCell ref="M78:N80"/>
    <mergeCell ref="C83:C84"/>
    <mergeCell ref="D83:D84"/>
    <mergeCell ref="E83:F83"/>
    <mergeCell ref="G83:H83"/>
    <mergeCell ref="I83:J83"/>
    <mergeCell ref="K83:K88"/>
    <mergeCell ref="L83:L84"/>
    <mergeCell ref="C85:J85"/>
    <mergeCell ref="M86:N88"/>
    <mergeCell ref="Y3:Y4"/>
    <mergeCell ref="P5:W5"/>
    <mergeCell ref="Z6:AA8"/>
    <mergeCell ref="P11:P12"/>
    <mergeCell ref="Q11:Q12"/>
    <mergeCell ref="R11:S11"/>
    <mergeCell ref="T11:U11"/>
    <mergeCell ref="V11:W11"/>
    <mergeCell ref="X11:X16"/>
    <mergeCell ref="Y11:Y12"/>
    <mergeCell ref="P3:P4"/>
    <mergeCell ref="Q3:Q4"/>
    <mergeCell ref="R3:S3"/>
    <mergeCell ref="T3:U3"/>
    <mergeCell ref="V3:W3"/>
    <mergeCell ref="X3:X8"/>
    <mergeCell ref="P13:W13"/>
    <mergeCell ref="Z14:AA16"/>
    <mergeCell ref="P19:P20"/>
    <mergeCell ref="Q19:Q20"/>
    <mergeCell ref="R19:S19"/>
    <mergeCell ref="T19:U19"/>
    <mergeCell ref="V19:W19"/>
    <mergeCell ref="X19:X24"/>
    <mergeCell ref="Y19:Y20"/>
    <mergeCell ref="P21:W21"/>
    <mergeCell ref="Z22:AA24"/>
    <mergeCell ref="P27:P28"/>
    <mergeCell ref="Q27:Q28"/>
    <mergeCell ref="R27:S27"/>
    <mergeCell ref="T27:U27"/>
    <mergeCell ref="V27:W27"/>
    <mergeCell ref="X27:X32"/>
    <mergeCell ref="Y27:Y28"/>
    <mergeCell ref="P29:W29"/>
    <mergeCell ref="Z30:AA32"/>
    <mergeCell ref="Y35:Y36"/>
    <mergeCell ref="P37:W37"/>
    <mergeCell ref="Z38:AA40"/>
    <mergeCell ref="P43:P44"/>
    <mergeCell ref="Q43:Q44"/>
    <mergeCell ref="R43:S43"/>
    <mergeCell ref="T43:U43"/>
    <mergeCell ref="V43:W43"/>
    <mergeCell ref="X43:X48"/>
    <mergeCell ref="Y43:Y44"/>
    <mergeCell ref="P35:P36"/>
    <mergeCell ref="Q35:Q36"/>
    <mergeCell ref="R35:S35"/>
    <mergeCell ref="T35:U35"/>
    <mergeCell ref="V35:W35"/>
    <mergeCell ref="X35:X40"/>
    <mergeCell ref="P45:W45"/>
    <mergeCell ref="Z46:AA48"/>
    <mergeCell ref="P51:P52"/>
    <mergeCell ref="Q51:Q52"/>
    <mergeCell ref="R51:S51"/>
    <mergeCell ref="T51:U51"/>
    <mergeCell ref="V51:W51"/>
    <mergeCell ref="X51:X56"/>
    <mergeCell ref="Y51:Y52"/>
    <mergeCell ref="P53:W53"/>
    <mergeCell ref="Z54:AA56"/>
    <mergeCell ref="P59:P60"/>
    <mergeCell ref="Q59:Q60"/>
    <mergeCell ref="R59:S59"/>
    <mergeCell ref="T59:U59"/>
    <mergeCell ref="V59:W59"/>
    <mergeCell ref="X59:X64"/>
    <mergeCell ref="Y59:Y60"/>
    <mergeCell ref="P61:W61"/>
    <mergeCell ref="Z62:AA64"/>
    <mergeCell ref="Y67:Y68"/>
    <mergeCell ref="P69:W69"/>
    <mergeCell ref="Z70:AA72"/>
    <mergeCell ref="P75:P76"/>
    <mergeCell ref="Q75:Q76"/>
    <mergeCell ref="R75:S75"/>
    <mergeCell ref="T75:U75"/>
    <mergeCell ref="V75:W75"/>
    <mergeCell ref="X75:X80"/>
    <mergeCell ref="Y75:Y76"/>
    <mergeCell ref="P67:P68"/>
    <mergeCell ref="Q67:Q68"/>
    <mergeCell ref="R67:S67"/>
    <mergeCell ref="T67:U67"/>
    <mergeCell ref="V67:W67"/>
    <mergeCell ref="X67:X72"/>
    <mergeCell ref="P77:W77"/>
    <mergeCell ref="Z78:AA80"/>
    <mergeCell ref="P83:P84"/>
    <mergeCell ref="Q83:Q84"/>
    <mergeCell ref="R83:S83"/>
    <mergeCell ref="T83:U83"/>
    <mergeCell ref="V83:W83"/>
    <mergeCell ref="X83:X88"/>
    <mergeCell ref="Y83:Y84"/>
    <mergeCell ref="P85:W85"/>
    <mergeCell ref="R91:S91"/>
    <mergeCell ref="T91:U91"/>
    <mergeCell ref="V91:W91"/>
    <mergeCell ref="X91:X96"/>
    <mergeCell ref="Y91:Y92"/>
    <mergeCell ref="C93:J93"/>
    <mergeCell ref="P93:W93"/>
    <mergeCell ref="M94:N96"/>
    <mergeCell ref="Z86:AA88"/>
    <mergeCell ref="C91:C92"/>
    <mergeCell ref="D91:D92"/>
    <mergeCell ref="E91:F91"/>
    <mergeCell ref="G91:H91"/>
    <mergeCell ref="I91:J91"/>
    <mergeCell ref="K91:K96"/>
    <mergeCell ref="L91:L92"/>
    <mergeCell ref="P91:P92"/>
    <mergeCell ref="Q91:Q92"/>
    <mergeCell ref="R99:S99"/>
    <mergeCell ref="T99:U99"/>
    <mergeCell ref="V99:W99"/>
    <mergeCell ref="X99:X104"/>
    <mergeCell ref="Y99:Y100"/>
    <mergeCell ref="C101:J101"/>
    <mergeCell ref="P101:W101"/>
    <mergeCell ref="M102:N104"/>
    <mergeCell ref="Z94:AA96"/>
    <mergeCell ref="C99:C100"/>
    <mergeCell ref="D99:D100"/>
    <mergeCell ref="E99:F99"/>
    <mergeCell ref="G99:H99"/>
    <mergeCell ref="I99:J99"/>
    <mergeCell ref="K99:K104"/>
    <mergeCell ref="L99:L100"/>
    <mergeCell ref="P99:P100"/>
    <mergeCell ref="Q99:Q100"/>
    <mergeCell ref="R107:S107"/>
    <mergeCell ref="T107:U107"/>
    <mergeCell ref="V107:W107"/>
    <mergeCell ref="X107:X112"/>
    <mergeCell ref="Y107:Y108"/>
    <mergeCell ref="C109:J109"/>
    <mergeCell ref="P109:W109"/>
    <mergeCell ref="M110:N112"/>
    <mergeCell ref="Z102:AA104"/>
    <mergeCell ref="C107:C108"/>
    <mergeCell ref="D107:D108"/>
    <mergeCell ref="E107:F107"/>
    <mergeCell ref="G107:H107"/>
    <mergeCell ref="I107:J107"/>
    <mergeCell ref="K107:K112"/>
    <mergeCell ref="L107:L108"/>
    <mergeCell ref="P107:P108"/>
    <mergeCell ref="Q107:Q108"/>
    <mergeCell ref="R115:S115"/>
    <mergeCell ref="T115:U115"/>
    <mergeCell ref="V115:W115"/>
    <mergeCell ref="X115:X120"/>
    <mergeCell ref="Y115:Y116"/>
    <mergeCell ref="C117:J117"/>
    <mergeCell ref="P117:W117"/>
    <mergeCell ref="M118:N120"/>
    <mergeCell ref="Z110:AA112"/>
    <mergeCell ref="C115:C116"/>
    <mergeCell ref="D115:D116"/>
    <mergeCell ref="E115:F115"/>
    <mergeCell ref="G115:H115"/>
    <mergeCell ref="I115:J115"/>
    <mergeCell ref="K115:K120"/>
    <mergeCell ref="L115:L116"/>
    <mergeCell ref="P115:P116"/>
    <mergeCell ref="Q115:Q116"/>
    <mergeCell ref="Z118:AA120"/>
    <mergeCell ref="P123:P124"/>
    <mergeCell ref="Q123:Q124"/>
    <mergeCell ref="R123:S123"/>
    <mergeCell ref="T123:U123"/>
    <mergeCell ref="V123:W123"/>
    <mergeCell ref="X123:X128"/>
    <mergeCell ref="Y123:Y124"/>
    <mergeCell ref="P125:W125"/>
    <mergeCell ref="Z126:AA128"/>
    <mergeCell ref="C123:C124"/>
    <mergeCell ref="D123:D124"/>
    <mergeCell ref="E123:F123"/>
    <mergeCell ref="G123:H123"/>
    <mergeCell ref="I123:J123"/>
    <mergeCell ref="K123:K128"/>
    <mergeCell ref="L123:L124"/>
    <mergeCell ref="C125:J125"/>
    <mergeCell ref="M126:N128"/>
  </mergeCell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8"/>
  <sheetViews>
    <sheetView topLeftCell="A54" workbookViewId="0">
      <selection activeCell="N101" sqref="N101"/>
    </sheetView>
  </sheetViews>
  <sheetFormatPr defaultRowHeight="15" x14ac:dyDescent="0.25"/>
  <cols>
    <col min="2" max="2" width="9.140625" style="1"/>
    <col min="3" max="3" width="22.28515625" bestFit="1" customWidth="1"/>
    <col min="4" max="4" width="20.42578125" bestFit="1" customWidth="1"/>
    <col min="11" max="11" width="5" customWidth="1"/>
    <col min="12" max="12" width="17.28515625" bestFit="1" customWidth="1"/>
  </cols>
  <sheetData>
    <row r="1" spans="2:13" ht="26.25" x14ac:dyDescent="0.4">
      <c r="C1" s="51" t="s">
        <v>52</v>
      </c>
    </row>
    <row r="3" spans="2:13" x14ac:dyDescent="0.25">
      <c r="C3" s="89" t="s">
        <v>0</v>
      </c>
      <c r="D3" s="90" t="s">
        <v>10</v>
      </c>
      <c r="E3" s="92" t="s">
        <v>5</v>
      </c>
      <c r="F3" s="92"/>
      <c r="G3" s="82" t="s">
        <v>1</v>
      </c>
      <c r="H3" s="82"/>
      <c r="I3" s="93" t="s">
        <v>9</v>
      </c>
      <c r="J3" s="93"/>
      <c r="L3" s="2" t="s">
        <v>48</v>
      </c>
    </row>
    <row r="4" spans="2:13" x14ac:dyDescent="0.25">
      <c r="C4" s="89"/>
      <c r="D4" s="91"/>
      <c r="E4" s="17" t="s">
        <v>6</v>
      </c>
      <c r="F4" s="17" t="s">
        <v>7</v>
      </c>
      <c r="G4" s="19" t="s">
        <v>8</v>
      </c>
      <c r="H4" s="19" t="s">
        <v>7</v>
      </c>
      <c r="I4" s="18" t="s">
        <v>3</v>
      </c>
      <c r="J4" s="18" t="s">
        <v>2</v>
      </c>
    </row>
    <row r="5" spans="2:13" thickBot="1" x14ac:dyDescent="0.35">
      <c r="C5" s="88"/>
      <c r="D5" s="88"/>
      <c r="E5" s="88"/>
      <c r="F5" s="88"/>
      <c r="G5" s="88"/>
      <c r="H5" s="88"/>
      <c r="I5" s="88"/>
      <c r="J5" s="88"/>
    </row>
    <row r="6" spans="2:13" ht="14.45" x14ac:dyDescent="0.3">
      <c r="B6" s="15">
        <v>1</v>
      </c>
      <c r="C6" s="14" t="str">
        <f>EKIPE!C55</f>
        <v>TOMISLAV JELEČKI</v>
      </c>
      <c r="D6" s="14">
        <f>EKIPE!D55</f>
        <v>2470</v>
      </c>
      <c r="E6" s="24">
        <f>EKIPE!E55</f>
        <v>20</v>
      </c>
      <c r="F6" s="24">
        <f>EKIPE!F55</f>
        <v>40</v>
      </c>
      <c r="G6" s="22">
        <f>EKIPE!G55</f>
        <v>22</v>
      </c>
      <c r="H6" s="22">
        <f>EKIPE!H55</f>
        <v>44</v>
      </c>
      <c r="I6" s="20">
        <f>EKIPE!I55</f>
        <v>45</v>
      </c>
      <c r="J6" s="21">
        <f>EKIPE!J55</f>
        <v>46</v>
      </c>
      <c r="K6" s="36"/>
      <c r="L6" s="4">
        <f t="shared" ref="L6:L37" si="0">F6+H6+I6+J6</f>
        <v>175</v>
      </c>
      <c r="M6">
        <v>1</v>
      </c>
    </row>
    <row r="7" spans="2:13" ht="14.45" x14ac:dyDescent="0.3">
      <c r="B7" s="16">
        <v>2</v>
      </c>
      <c r="C7" s="3" t="str">
        <f>EKIPE!C46</f>
        <v>DINKO BERTA</v>
      </c>
      <c r="D7" s="3">
        <f>EKIPE!D46</f>
        <v>353383</v>
      </c>
      <c r="E7" s="25">
        <f>EKIPE!E46</f>
        <v>19</v>
      </c>
      <c r="F7" s="25">
        <f>EKIPE!F46</f>
        <v>38</v>
      </c>
      <c r="G7" s="23">
        <f>EKIPE!G46</f>
        <v>23</v>
      </c>
      <c r="H7" s="23">
        <f>EKIPE!H46</f>
        <v>46</v>
      </c>
      <c r="I7" s="21">
        <f>EKIPE!I46</f>
        <v>48</v>
      </c>
      <c r="J7" s="21">
        <f>EKIPE!J46</f>
        <v>37</v>
      </c>
      <c r="K7" s="37"/>
      <c r="L7" s="4">
        <f t="shared" si="0"/>
        <v>169</v>
      </c>
      <c r="M7">
        <v>2</v>
      </c>
    </row>
    <row r="8" spans="2:13" ht="14.45" x14ac:dyDescent="0.3">
      <c r="B8" s="16">
        <v>3</v>
      </c>
      <c r="C8" s="3" t="str">
        <f>EKIPE!C111</f>
        <v>SINIŠA GREGUR</v>
      </c>
      <c r="D8" s="3">
        <f>EKIPE!D111</f>
        <v>59249</v>
      </c>
      <c r="E8" s="25">
        <f>EKIPE!E111</f>
        <v>23</v>
      </c>
      <c r="F8" s="25">
        <f>EKIPE!F111</f>
        <v>46</v>
      </c>
      <c r="G8" s="23">
        <f>EKIPE!G111</f>
        <v>25</v>
      </c>
      <c r="H8" s="23">
        <f>EKIPE!H111</f>
        <v>50</v>
      </c>
      <c r="I8" s="21">
        <f>EKIPE!I111</f>
        <v>28</v>
      </c>
      <c r="J8" s="21">
        <f>EKIPE!J111</f>
        <v>42</v>
      </c>
      <c r="K8" s="37"/>
      <c r="L8" s="4">
        <f t="shared" si="0"/>
        <v>166</v>
      </c>
      <c r="M8">
        <v>3</v>
      </c>
    </row>
    <row r="9" spans="2:13" ht="14.45" x14ac:dyDescent="0.3">
      <c r="B9" s="16">
        <v>4</v>
      </c>
      <c r="C9" s="3" t="str">
        <f>EKIPE!P14</f>
        <v>TOMISLAV FIŠTREK</v>
      </c>
      <c r="D9" s="3">
        <f>EKIPE!Q14</f>
        <v>67011</v>
      </c>
      <c r="E9" s="25">
        <f>EKIPE!R14</f>
        <v>16</v>
      </c>
      <c r="F9" s="25">
        <f>EKIPE!S14</f>
        <v>32</v>
      </c>
      <c r="G9" s="23">
        <f>EKIPE!T14</f>
        <v>23</v>
      </c>
      <c r="H9" s="23">
        <f>EKIPE!U14</f>
        <v>46</v>
      </c>
      <c r="I9" s="21">
        <f>EKIPE!V14</f>
        <v>39</v>
      </c>
      <c r="J9" s="21">
        <f>EKIPE!W14</f>
        <v>45</v>
      </c>
      <c r="K9" s="37"/>
      <c r="L9" s="4">
        <f t="shared" si="0"/>
        <v>162</v>
      </c>
      <c r="M9">
        <v>4</v>
      </c>
    </row>
    <row r="10" spans="2:13" ht="14.45" x14ac:dyDescent="0.3">
      <c r="B10" s="16">
        <v>5</v>
      </c>
      <c r="C10" s="3" t="str">
        <f>EKIPE!C48</f>
        <v>IVICA FLEGAR</v>
      </c>
      <c r="D10" s="3">
        <f>EKIPE!D48</f>
        <v>1254</v>
      </c>
      <c r="E10" s="25">
        <f>EKIPE!E48</f>
        <v>21</v>
      </c>
      <c r="F10" s="25">
        <f>EKIPE!F48</f>
        <v>42</v>
      </c>
      <c r="G10" s="23">
        <f>EKIPE!G48</f>
        <v>20</v>
      </c>
      <c r="H10" s="23">
        <f>EKIPE!H48</f>
        <v>40</v>
      </c>
      <c r="I10" s="21">
        <f>EKIPE!I48</f>
        <v>48</v>
      </c>
      <c r="J10" s="21">
        <f>EKIPE!J48</f>
        <v>31</v>
      </c>
      <c r="K10" s="37"/>
      <c r="L10" s="4">
        <f t="shared" si="0"/>
        <v>161</v>
      </c>
      <c r="M10">
        <v>5</v>
      </c>
    </row>
    <row r="11" spans="2:13" ht="14.45" x14ac:dyDescent="0.3">
      <c r="B11" s="16">
        <v>6</v>
      </c>
      <c r="C11" s="3" t="str">
        <f>EKIPE!P96</f>
        <v>GORAN KOS</v>
      </c>
      <c r="D11" s="3">
        <f>EKIPE!Q96</f>
        <v>480510</v>
      </c>
      <c r="E11" s="25">
        <f>EKIPE!R96</f>
        <v>20</v>
      </c>
      <c r="F11" s="25">
        <f>EKIPE!S96</f>
        <v>40</v>
      </c>
      <c r="G11" s="23">
        <f>EKIPE!T96</f>
        <v>19</v>
      </c>
      <c r="H11" s="23">
        <f>EKIPE!U96</f>
        <v>38</v>
      </c>
      <c r="I11" s="21">
        <f>EKIPE!V96</f>
        <v>38</v>
      </c>
      <c r="J11" s="21">
        <f>EKIPE!W96</f>
        <v>44</v>
      </c>
      <c r="K11" s="37"/>
      <c r="L11" s="4">
        <f t="shared" si="0"/>
        <v>160</v>
      </c>
      <c r="M11">
        <v>6</v>
      </c>
    </row>
    <row r="12" spans="2:13" ht="14.45" x14ac:dyDescent="0.3">
      <c r="B12" s="16">
        <v>7</v>
      </c>
      <c r="C12" s="3" t="str">
        <f>EKIPE!C47</f>
        <v>JANKO RUŠEC</v>
      </c>
      <c r="D12" s="3">
        <f>EKIPE!D47</f>
        <v>348144</v>
      </c>
      <c r="E12" s="25">
        <f>EKIPE!E47</f>
        <v>20</v>
      </c>
      <c r="F12" s="25">
        <f>EKIPE!F47</f>
        <v>40</v>
      </c>
      <c r="G12" s="23">
        <f>EKIPE!G47</f>
        <v>19</v>
      </c>
      <c r="H12" s="23">
        <f>EKIPE!H47</f>
        <v>38</v>
      </c>
      <c r="I12" s="21">
        <f>EKIPE!I47</f>
        <v>40</v>
      </c>
      <c r="J12" s="21">
        <f>EKIPE!J47</f>
        <v>41</v>
      </c>
      <c r="K12" s="37"/>
      <c r="L12" s="4">
        <f t="shared" si="0"/>
        <v>159</v>
      </c>
      <c r="M12">
        <v>7</v>
      </c>
    </row>
    <row r="13" spans="2:13" ht="14.45" x14ac:dyDescent="0.3">
      <c r="B13" s="16">
        <v>8</v>
      </c>
      <c r="C13" s="3" t="str">
        <f>EKIPE!C86</f>
        <v>HINKO DRVAR</v>
      </c>
      <c r="D13" s="3">
        <f>EKIPE!D86</f>
        <v>68721</v>
      </c>
      <c r="E13" s="25">
        <f>EKIPE!E86</f>
        <v>14</v>
      </c>
      <c r="F13" s="25">
        <f>EKIPE!F86</f>
        <v>28</v>
      </c>
      <c r="G13" s="23">
        <f>EKIPE!G86</f>
        <v>23</v>
      </c>
      <c r="H13" s="23">
        <f>EKIPE!H86</f>
        <v>46</v>
      </c>
      <c r="I13" s="21">
        <f>EKIPE!I86</f>
        <v>45</v>
      </c>
      <c r="J13" s="21">
        <f>EKIPE!J86</f>
        <v>39</v>
      </c>
      <c r="K13" s="37"/>
      <c r="L13" s="4">
        <f t="shared" si="0"/>
        <v>158</v>
      </c>
      <c r="M13">
        <v>8</v>
      </c>
    </row>
    <row r="14" spans="2:13" ht="14.45" x14ac:dyDescent="0.3">
      <c r="B14" s="16">
        <v>9</v>
      </c>
      <c r="C14" s="3" t="str">
        <f>EKIPE!P94</f>
        <v>MILJEKO KOS</v>
      </c>
      <c r="D14" s="3">
        <f>EKIPE!Q94</f>
        <v>14872</v>
      </c>
      <c r="E14" s="25">
        <f>EKIPE!R94</f>
        <v>23</v>
      </c>
      <c r="F14" s="25">
        <f>EKIPE!S94</f>
        <v>46</v>
      </c>
      <c r="G14" s="23">
        <f>EKIPE!T94</f>
        <v>23</v>
      </c>
      <c r="H14" s="23">
        <f>EKIPE!U94</f>
        <v>46</v>
      </c>
      <c r="I14" s="21">
        <f>EKIPE!V94</f>
        <v>31</v>
      </c>
      <c r="J14" s="21">
        <f>EKIPE!W94</f>
        <v>35</v>
      </c>
      <c r="K14" s="37"/>
      <c r="L14" s="4">
        <f t="shared" si="0"/>
        <v>158</v>
      </c>
      <c r="M14">
        <v>9</v>
      </c>
    </row>
    <row r="15" spans="2:13" ht="14.45" x14ac:dyDescent="0.3">
      <c r="B15" s="16">
        <v>10</v>
      </c>
      <c r="C15" s="3" t="str">
        <f>EKIPE!P64</f>
        <v>MARKO JURINJAK</v>
      </c>
      <c r="D15" s="3">
        <f>EKIPE!Q64</f>
        <v>79423</v>
      </c>
      <c r="E15" s="25">
        <f>EKIPE!R64</f>
        <v>17</v>
      </c>
      <c r="F15" s="25">
        <f>EKIPE!S64</f>
        <v>34</v>
      </c>
      <c r="G15" s="23">
        <f>EKIPE!T64</f>
        <v>24</v>
      </c>
      <c r="H15" s="23">
        <f>EKIPE!U64</f>
        <v>48</v>
      </c>
      <c r="I15" s="21">
        <f>EKIPE!V64</f>
        <v>49</v>
      </c>
      <c r="J15" s="21">
        <f>EKIPE!W64</f>
        <v>24</v>
      </c>
      <c r="K15" s="37"/>
      <c r="L15" s="4">
        <f t="shared" si="0"/>
        <v>155</v>
      </c>
      <c r="M15">
        <v>10</v>
      </c>
    </row>
    <row r="16" spans="2:13" ht="14.45" x14ac:dyDescent="0.3">
      <c r="B16" s="16">
        <v>11</v>
      </c>
      <c r="C16" s="3" t="str">
        <f>EKIPE!C6</f>
        <v>STJEPAN SKRBNIK</v>
      </c>
      <c r="D16" s="3">
        <f>EKIPE!D6</f>
        <v>445895</v>
      </c>
      <c r="E16" s="25">
        <f>EKIPE!E6</f>
        <v>10</v>
      </c>
      <c r="F16" s="25">
        <f>EKIPE!F6</f>
        <v>20</v>
      </c>
      <c r="G16" s="23">
        <f>EKIPE!G6</f>
        <v>22</v>
      </c>
      <c r="H16" s="23">
        <f>EKIPE!H6</f>
        <v>44</v>
      </c>
      <c r="I16" s="21">
        <f>EKIPE!I6</f>
        <v>45</v>
      </c>
      <c r="J16" s="21">
        <f>EKIPE!J6</f>
        <v>46</v>
      </c>
      <c r="K16" s="37"/>
      <c r="L16" s="4">
        <f t="shared" si="0"/>
        <v>155</v>
      </c>
      <c r="M16">
        <v>11</v>
      </c>
    </row>
    <row r="17" spans="2:13" ht="14.45" x14ac:dyDescent="0.3">
      <c r="B17" s="16">
        <v>12</v>
      </c>
      <c r="C17" s="3" t="str">
        <f>EKIPE!C96</f>
        <v>TIHOMIR HIRŽIN</v>
      </c>
      <c r="D17" s="3">
        <f>EKIPE!D96</f>
        <v>425808</v>
      </c>
      <c r="E17" s="25">
        <f>EKIPE!E96</f>
        <v>18</v>
      </c>
      <c r="F17" s="25">
        <f>EKIPE!F96</f>
        <v>36</v>
      </c>
      <c r="G17" s="23">
        <f>EKIPE!G96</f>
        <v>20</v>
      </c>
      <c r="H17" s="23">
        <f>EKIPE!H96</f>
        <v>40</v>
      </c>
      <c r="I17" s="21">
        <f>EKIPE!I96</f>
        <v>49</v>
      </c>
      <c r="J17" s="21">
        <f>EKIPE!J96</f>
        <v>27</v>
      </c>
      <c r="K17" s="37"/>
      <c r="L17" s="4">
        <f t="shared" si="0"/>
        <v>152</v>
      </c>
      <c r="M17">
        <v>12</v>
      </c>
    </row>
    <row r="18" spans="2:13" ht="14.45" x14ac:dyDescent="0.3">
      <c r="B18" s="16">
        <v>13</v>
      </c>
      <c r="C18" s="3" t="str">
        <f>EKIPE!C110</f>
        <v>IVAN GREGUR</v>
      </c>
      <c r="D18" s="3">
        <f>EKIPE!D110</f>
        <v>71385</v>
      </c>
      <c r="E18" s="25">
        <f>EKIPE!E110</f>
        <v>18</v>
      </c>
      <c r="F18" s="25">
        <f>EKIPE!F110</f>
        <v>36</v>
      </c>
      <c r="G18" s="23">
        <f>EKIPE!G110</f>
        <v>23</v>
      </c>
      <c r="H18" s="23">
        <f>EKIPE!H110</f>
        <v>46</v>
      </c>
      <c r="I18" s="21">
        <f>EKIPE!I110</f>
        <v>45</v>
      </c>
      <c r="J18" s="21">
        <f>EKIPE!J110</f>
        <v>19</v>
      </c>
      <c r="K18" s="37"/>
      <c r="L18" s="4">
        <f t="shared" si="0"/>
        <v>146</v>
      </c>
    </row>
    <row r="19" spans="2:13" ht="14.45" x14ac:dyDescent="0.3">
      <c r="B19" s="16">
        <v>14</v>
      </c>
      <c r="C19" s="3" t="str">
        <f>EKIPE!P102</f>
        <v>IVAN BRLEK</v>
      </c>
      <c r="D19" s="3">
        <f>EKIPE!Q102</f>
        <v>524777</v>
      </c>
      <c r="E19" s="25">
        <f>EKIPE!R102</f>
        <v>19</v>
      </c>
      <c r="F19" s="25">
        <f>EKIPE!S102</f>
        <v>38</v>
      </c>
      <c r="G19" s="23">
        <f>EKIPE!T102</f>
        <v>21</v>
      </c>
      <c r="H19" s="23">
        <f>EKIPE!U102</f>
        <v>42</v>
      </c>
      <c r="I19" s="21">
        <f>EKIPE!V102</f>
        <v>46</v>
      </c>
      <c r="J19" s="21">
        <f>EKIPE!W102</f>
        <v>17</v>
      </c>
      <c r="K19" s="37"/>
      <c r="L19" s="4">
        <f t="shared" si="0"/>
        <v>143</v>
      </c>
    </row>
    <row r="20" spans="2:13" ht="14.45" x14ac:dyDescent="0.3">
      <c r="B20" s="16">
        <v>15</v>
      </c>
      <c r="C20" s="3" t="str">
        <f>EKIPE!P22</f>
        <v>VLADO JAKOPANEC</v>
      </c>
      <c r="D20" s="3">
        <f>EKIPE!Q22</f>
        <v>1653</v>
      </c>
      <c r="E20" s="25">
        <f>EKIPE!R22</f>
        <v>12</v>
      </c>
      <c r="F20" s="25">
        <f>EKIPE!S22</f>
        <v>24</v>
      </c>
      <c r="G20" s="23">
        <f>EKIPE!T22</f>
        <v>19</v>
      </c>
      <c r="H20" s="23">
        <f>EKIPE!U22</f>
        <v>38</v>
      </c>
      <c r="I20" s="21">
        <f>EKIPE!V22</f>
        <v>36</v>
      </c>
      <c r="J20" s="21">
        <f>EKIPE!W22</f>
        <v>42</v>
      </c>
      <c r="K20" s="37"/>
      <c r="L20" s="4">
        <f t="shared" si="0"/>
        <v>140</v>
      </c>
    </row>
    <row r="21" spans="2:13" ht="14.45" x14ac:dyDescent="0.3">
      <c r="B21" s="16">
        <v>16</v>
      </c>
      <c r="C21" s="3" t="str">
        <f>EKIPE!C39</f>
        <v>DAMIR STRIČAK</v>
      </c>
      <c r="D21" s="3">
        <f>EKIPE!D39</f>
        <v>447239</v>
      </c>
      <c r="E21" s="25">
        <f>EKIPE!E39</f>
        <v>11</v>
      </c>
      <c r="F21" s="25">
        <f>EKIPE!F39</f>
        <v>22</v>
      </c>
      <c r="G21" s="23">
        <f>EKIPE!G39</f>
        <v>23</v>
      </c>
      <c r="H21" s="23">
        <f>EKIPE!H39</f>
        <v>46</v>
      </c>
      <c r="I21" s="21">
        <f>EKIPE!I39</f>
        <v>43</v>
      </c>
      <c r="J21" s="21">
        <f>EKIPE!J39</f>
        <v>26</v>
      </c>
      <c r="K21" s="37"/>
      <c r="L21" s="4">
        <f t="shared" si="0"/>
        <v>137</v>
      </c>
    </row>
    <row r="22" spans="2:13" ht="14.45" x14ac:dyDescent="0.3">
      <c r="B22" s="16">
        <v>17</v>
      </c>
      <c r="C22" s="3" t="str">
        <f>EKIPE!C8</f>
        <v>ZLATKO MUŠIĆ</v>
      </c>
      <c r="D22" s="3">
        <f>EKIPE!D8</f>
        <v>1406</v>
      </c>
      <c r="E22" s="25">
        <f>EKIPE!E8</f>
        <v>13</v>
      </c>
      <c r="F22" s="25">
        <f>EKIPE!F8</f>
        <v>26</v>
      </c>
      <c r="G22" s="23">
        <f>EKIPE!G8</f>
        <v>17</v>
      </c>
      <c r="H22" s="23">
        <f>EKIPE!H8</f>
        <v>34</v>
      </c>
      <c r="I22" s="21">
        <f>EKIPE!I8</f>
        <v>42</v>
      </c>
      <c r="J22" s="21">
        <f>EKIPE!J8</f>
        <v>35</v>
      </c>
      <c r="K22" s="37"/>
      <c r="L22" s="4">
        <f t="shared" si="0"/>
        <v>137</v>
      </c>
    </row>
    <row r="23" spans="2:13" ht="14.45" x14ac:dyDescent="0.3">
      <c r="B23" s="16">
        <v>18</v>
      </c>
      <c r="C23" s="3" t="str">
        <f>EKIPE!C14</f>
        <v>MATIJA DUKARIĆ</v>
      </c>
      <c r="D23" s="3">
        <f>EKIPE!D14</f>
        <v>534021</v>
      </c>
      <c r="E23" s="25">
        <f>EKIPE!E14</f>
        <v>13</v>
      </c>
      <c r="F23" s="25">
        <f>EKIPE!F14</f>
        <v>26</v>
      </c>
      <c r="G23" s="23">
        <f>EKIPE!G14</f>
        <v>19</v>
      </c>
      <c r="H23" s="23">
        <f>EKIPE!H14</f>
        <v>38</v>
      </c>
      <c r="I23" s="21">
        <f>EKIPE!I14</f>
        <v>45</v>
      </c>
      <c r="J23" s="21">
        <f>EKIPE!J14</f>
        <v>26</v>
      </c>
      <c r="K23" s="37"/>
      <c r="L23" s="4">
        <f t="shared" si="0"/>
        <v>135</v>
      </c>
    </row>
    <row r="24" spans="2:13" ht="14.45" x14ac:dyDescent="0.3">
      <c r="B24" s="16">
        <v>19</v>
      </c>
      <c r="C24" s="3" t="str">
        <f>EKIPE!P104</f>
        <v>DRAŽEN MUDRI BREŽNI</v>
      </c>
      <c r="D24" s="3">
        <f>EKIPE!Q104</f>
        <v>1593</v>
      </c>
      <c r="E24" s="25">
        <f>EKIPE!R104</f>
        <v>17</v>
      </c>
      <c r="F24" s="25">
        <f>EKIPE!S104</f>
        <v>34</v>
      </c>
      <c r="G24" s="23">
        <f>EKIPE!T104</f>
        <v>23</v>
      </c>
      <c r="H24" s="23">
        <f>EKIPE!U104</f>
        <v>46</v>
      </c>
      <c r="I24" s="21">
        <f>EKIPE!V104</f>
        <v>35</v>
      </c>
      <c r="J24" s="21">
        <f>EKIPE!W104</f>
        <v>20</v>
      </c>
      <c r="K24" s="37"/>
      <c r="L24" s="4">
        <f t="shared" si="0"/>
        <v>135</v>
      </c>
    </row>
    <row r="25" spans="2:13" ht="14.45" x14ac:dyDescent="0.3">
      <c r="B25" s="16">
        <v>20</v>
      </c>
      <c r="C25" s="3" t="str">
        <f>EKIPE!P71</f>
        <v>MATEO POKOS</v>
      </c>
      <c r="D25" s="3">
        <f>EKIPE!Q71</f>
        <v>483698</v>
      </c>
      <c r="E25" s="25">
        <f>EKIPE!R71</f>
        <v>16</v>
      </c>
      <c r="F25" s="25">
        <f>EKIPE!S71</f>
        <v>32</v>
      </c>
      <c r="G25" s="23">
        <f>EKIPE!T71</f>
        <v>15</v>
      </c>
      <c r="H25" s="23">
        <f>EKIPE!U71</f>
        <v>30</v>
      </c>
      <c r="I25" s="21">
        <f>EKIPE!V71</f>
        <v>39</v>
      </c>
      <c r="J25" s="21">
        <f>EKIPE!W71</f>
        <v>32</v>
      </c>
      <c r="K25" s="37"/>
      <c r="L25" s="4">
        <f t="shared" si="0"/>
        <v>133</v>
      </c>
    </row>
    <row r="26" spans="2:13" ht="14.45" x14ac:dyDescent="0.3">
      <c r="B26" s="16">
        <v>21</v>
      </c>
      <c r="C26" s="3" t="str">
        <f>EKIPE!C30</f>
        <v>SLAVKO KLEKAR</v>
      </c>
      <c r="D26" s="3">
        <f>EKIPE!D30</f>
        <v>2381</v>
      </c>
      <c r="E26" s="25">
        <f>EKIPE!E30</f>
        <v>6</v>
      </c>
      <c r="F26" s="25">
        <f>EKIPE!F30</f>
        <v>12</v>
      </c>
      <c r="G26" s="23">
        <f>EKIPE!G30</f>
        <v>22</v>
      </c>
      <c r="H26" s="23">
        <f>EKIPE!H30</f>
        <v>44</v>
      </c>
      <c r="I26" s="21">
        <f>EKIPE!I30</f>
        <v>32</v>
      </c>
      <c r="J26" s="21">
        <f>EKIPE!J30</f>
        <v>45</v>
      </c>
      <c r="K26" s="37"/>
      <c r="L26" s="4">
        <f t="shared" si="0"/>
        <v>133</v>
      </c>
    </row>
    <row r="27" spans="2:13" ht="14.45" x14ac:dyDescent="0.3">
      <c r="B27" s="16">
        <v>22</v>
      </c>
      <c r="C27" s="3" t="str">
        <f>EKIPE!P7</f>
        <v>KRUNO ANDRAĐEK</v>
      </c>
      <c r="D27" s="3">
        <f>EKIPE!Q7</f>
        <v>82552</v>
      </c>
      <c r="E27" s="25">
        <f>EKIPE!R7</f>
        <v>17</v>
      </c>
      <c r="F27" s="25">
        <f>EKIPE!S7</f>
        <v>34</v>
      </c>
      <c r="G27" s="23">
        <f>EKIPE!T7</f>
        <v>18</v>
      </c>
      <c r="H27" s="23">
        <f>EKIPE!U7</f>
        <v>36</v>
      </c>
      <c r="I27" s="21">
        <f>EKIPE!V7</f>
        <v>36</v>
      </c>
      <c r="J27" s="21">
        <f>EKIPE!W7</f>
        <v>25</v>
      </c>
      <c r="K27" s="37"/>
      <c r="L27" s="4">
        <f t="shared" si="0"/>
        <v>131</v>
      </c>
    </row>
    <row r="28" spans="2:13" ht="14.45" x14ac:dyDescent="0.3">
      <c r="B28" s="16">
        <v>23</v>
      </c>
      <c r="C28" s="3" t="str">
        <f>EKIPE!P80</f>
        <v>DAMIR HRŽENJAK</v>
      </c>
      <c r="D28" s="3">
        <f>EKIPE!Q80</f>
        <v>1411</v>
      </c>
      <c r="E28" s="25">
        <f>EKIPE!R80</f>
        <v>11</v>
      </c>
      <c r="F28" s="25">
        <f>EKIPE!S80</f>
        <v>22</v>
      </c>
      <c r="G28" s="23">
        <f>EKIPE!T80</f>
        <v>12</v>
      </c>
      <c r="H28" s="23">
        <f>EKIPE!U80</f>
        <v>24</v>
      </c>
      <c r="I28" s="21">
        <f>EKIPE!V80</f>
        <v>48</v>
      </c>
      <c r="J28" s="21">
        <f>EKIPE!W80</f>
        <v>37</v>
      </c>
      <c r="K28" s="37"/>
      <c r="L28" s="4">
        <f t="shared" si="0"/>
        <v>131</v>
      </c>
    </row>
    <row r="29" spans="2:13" ht="14.45" x14ac:dyDescent="0.3">
      <c r="B29" s="16">
        <v>24</v>
      </c>
      <c r="C29" s="3" t="str">
        <f>EKIPE!P62</f>
        <v>JOSIP HOJSAK</v>
      </c>
      <c r="D29" s="3">
        <f>EKIPE!Q62</f>
        <v>4648</v>
      </c>
      <c r="E29" s="25">
        <f>EKIPE!R62</f>
        <v>13</v>
      </c>
      <c r="F29" s="25">
        <f>EKIPE!S62</f>
        <v>26</v>
      </c>
      <c r="G29" s="23">
        <f>EKIPE!T62</f>
        <v>17</v>
      </c>
      <c r="H29" s="23">
        <f>EKIPE!U62</f>
        <v>34</v>
      </c>
      <c r="I29" s="21">
        <f>EKIPE!V62</f>
        <v>34</v>
      </c>
      <c r="J29" s="21">
        <f>EKIPE!W62</f>
        <v>32</v>
      </c>
      <c r="K29" s="37"/>
      <c r="L29" s="4">
        <f t="shared" si="0"/>
        <v>126</v>
      </c>
    </row>
    <row r="30" spans="2:13" ht="14.45" x14ac:dyDescent="0.3">
      <c r="B30" s="16">
        <v>25</v>
      </c>
      <c r="C30" s="3" t="str">
        <f>EKIPE!C56</f>
        <v>STJEPAN BOČKAJ</v>
      </c>
      <c r="D30" s="3">
        <f>EKIPE!D56</f>
        <v>451823</v>
      </c>
      <c r="E30" s="25">
        <f>EKIPE!E56</f>
        <v>16</v>
      </c>
      <c r="F30" s="25">
        <f>EKIPE!F56</f>
        <v>32</v>
      </c>
      <c r="G30" s="23">
        <f>EKIPE!G56</f>
        <v>20</v>
      </c>
      <c r="H30" s="23">
        <f>EKIPE!H56</f>
        <v>40</v>
      </c>
      <c r="I30" s="21">
        <f>EKIPE!I56</f>
        <v>35</v>
      </c>
      <c r="J30" s="21">
        <f>EKIPE!J56</f>
        <v>19</v>
      </c>
      <c r="K30" s="37"/>
      <c r="L30" s="4">
        <f t="shared" si="0"/>
        <v>126</v>
      </c>
    </row>
    <row r="31" spans="2:13" ht="14.45" x14ac:dyDescent="0.3">
      <c r="B31" s="16">
        <v>26</v>
      </c>
      <c r="C31" s="3" t="str">
        <f>EKIPE!P47</f>
        <v>NIKOLA NOVOSELEC</v>
      </c>
      <c r="D31" s="3">
        <f>EKIPE!Q47</f>
        <v>548064</v>
      </c>
      <c r="E31" s="25">
        <f>EKIPE!R47</f>
        <v>13</v>
      </c>
      <c r="F31" s="25">
        <f>EKIPE!S47</f>
        <v>26</v>
      </c>
      <c r="G31" s="23">
        <f>EKIPE!T47</f>
        <v>22</v>
      </c>
      <c r="H31" s="23">
        <f>EKIPE!U47</f>
        <v>44</v>
      </c>
      <c r="I31" s="21">
        <f>EKIPE!V47</f>
        <v>31</v>
      </c>
      <c r="J31" s="21">
        <f>EKIPE!W47</f>
        <v>24</v>
      </c>
      <c r="K31" s="37"/>
      <c r="L31" s="4">
        <f t="shared" si="0"/>
        <v>125</v>
      </c>
    </row>
    <row r="32" spans="2:13" ht="14.45" x14ac:dyDescent="0.3">
      <c r="B32" s="16">
        <v>27</v>
      </c>
      <c r="C32" s="3" t="str">
        <f>EKIPE!P72</f>
        <v>SAŠA POKOS</v>
      </c>
      <c r="D32" s="3">
        <f>EKIPE!Q72</f>
        <v>2502</v>
      </c>
      <c r="E32" s="25">
        <f>EKIPE!R72</f>
        <v>20</v>
      </c>
      <c r="F32" s="25">
        <f>EKIPE!S72</f>
        <v>40</v>
      </c>
      <c r="G32" s="23">
        <f>EKIPE!T72</f>
        <v>18</v>
      </c>
      <c r="H32" s="23">
        <f>EKIPE!U72</f>
        <v>36</v>
      </c>
      <c r="I32" s="21">
        <f>EKIPE!V72</f>
        <v>40</v>
      </c>
      <c r="J32" s="21">
        <f>EKIPE!W72</f>
        <v>9</v>
      </c>
      <c r="K32" s="37"/>
      <c r="L32" s="4">
        <f t="shared" si="0"/>
        <v>125</v>
      </c>
    </row>
    <row r="33" spans="2:12" ht="14.45" x14ac:dyDescent="0.3">
      <c r="B33" s="16">
        <v>28</v>
      </c>
      <c r="C33" s="3" t="str">
        <f>EKIPE!P48</f>
        <v>MARIN KOS</v>
      </c>
      <c r="D33" s="3">
        <f>EKIPE!Q48</f>
        <v>533242</v>
      </c>
      <c r="E33" s="25">
        <f>EKIPE!R48</f>
        <v>17</v>
      </c>
      <c r="F33" s="25">
        <f>EKIPE!S48</f>
        <v>34</v>
      </c>
      <c r="G33" s="23">
        <f>EKIPE!T48</f>
        <v>18</v>
      </c>
      <c r="H33" s="23">
        <f>EKIPE!U48</f>
        <v>36</v>
      </c>
      <c r="I33" s="21">
        <f>EKIPE!V48</f>
        <v>34</v>
      </c>
      <c r="J33" s="21">
        <f>EKIPE!W48</f>
        <v>17</v>
      </c>
      <c r="K33" s="37"/>
      <c r="L33" s="4">
        <f t="shared" si="0"/>
        <v>121</v>
      </c>
    </row>
    <row r="34" spans="2:12" ht="14.45" x14ac:dyDescent="0.3">
      <c r="B34" s="16">
        <v>29</v>
      </c>
      <c r="C34" s="3" t="str">
        <f>EKIPE!P120</f>
        <v>IVAN PLAHINEK</v>
      </c>
      <c r="D34" s="3">
        <f>EKIPE!Q120</f>
        <v>47424</v>
      </c>
      <c r="E34" s="25">
        <f>EKIPE!R120</f>
        <v>10</v>
      </c>
      <c r="F34" s="25">
        <f>EKIPE!S120</f>
        <v>20</v>
      </c>
      <c r="G34" s="23">
        <f>EKIPE!T120</f>
        <v>15</v>
      </c>
      <c r="H34" s="23">
        <f>EKIPE!U120</f>
        <v>30</v>
      </c>
      <c r="I34" s="21">
        <f>EKIPE!V120</f>
        <v>44</v>
      </c>
      <c r="J34" s="21">
        <f>EKIPE!W120</f>
        <v>26</v>
      </c>
      <c r="K34" s="37"/>
      <c r="L34" s="4">
        <f t="shared" si="0"/>
        <v>120</v>
      </c>
    </row>
    <row r="35" spans="2:12" ht="14.45" x14ac:dyDescent="0.3">
      <c r="B35" s="16">
        <v>30</v>
      </c>
      <c r="C35" s="3" t="str">
        <f>EKIPE!P103</f>
        <v>JOSIP BRLEK</v>
      </c>
      <c r="D35" s="3">
        <f>EKIPE!Q103</f>
        <v>68712</v>
      </c>
      <c r="E35" s="25">
        <f>EKIPE!R103</f>
        <v>12</v>
      </c>
      <c r="F35" s="25">
        <f>EKIPE!S103</f>
        <v>24</v>
      </c>
      <c r="G35" s="23">
        <f>EKIPE!T103</f>
        <v>21</v>
      </c>
      <c r="H35" s="23">
        <f>EKIPE!U103</f>
        <v>42</v>
      </c>
      <c r="I35" s="21">
        <f>EKIPE!V103</f>
        <v>35</v>
      </c>
      <c r="J35" s="21">
        <f>EKIPE!W103</f>
        <v>17</v>
      </c>
      <c r="K35" s="37"/>
      <c r="L35" s="4">
        <f t="shared" si="0"/>
        <v>118</v>
      </c>
    </row>
    <row r="36" spans="2:12" ht="14.45" x14ac:dyDescent="0.3">
      <c r="B36" s="16">
        <v>31</v>
      </c>
      <c r="C36" s="3" t="str">
        <f>EKIPE!C95</f>
        <v>TOMISLAV KUŠEN</v>
      </c>
      <c r="D36" s="3">
        <f>EKIPE!D95</f>
        <v>59309</v>
      </c>
      <c r="E36" s="25">
        <f>EKIPE!E95</f>
        <v>14</v>
      </c>
      <c r="F36" s="25">
        <f>EKIPE!F95</f>
        <v>28</v>
      </c>
      <c r="G36" s="23">
        <f>EKIPE!G95</f>
        <v>14</v>
      </c>
      <c r="H36" s="23">
        <f>EKIPE!H95</f>
        <v>28</v>
      </c>
      <c r="I36" s="21">
        <f>EKIPE!I95</f>
        <v>27</v>
      </c>
      <c r="J36" s="21">
        <f>EKIPE!J95</f>
        <v>34</v>
      </c>
      <c r="K36" s="37"/>
      <c r="L36" s="4">
        <f t="shared" si="0"/>
        <v>117</v>
      </c>
    </row>
    <row r="37" spans="2:12" ht="14.45" x14ac:dyDescent="0.3">
      <c r="B37" s="16">
        <v>32</v>
      </c>
      <c r="C37" s="3" t="str">
        <f>EKIPE!C88</f>
        <v>BRUNO STANKO</v>
      </c>
      <c r="D37" s="3">
        <f>EKIPE!D88</f>
        <v>467773</v>
      </c>
      <c r="E37" s="25">
        <f>EKIPE!E88</f>
        <v>16</v>
      </c>
      <c r="F37" s="25">
        <f>EKIPE!F88</f>
        <v>32</v>
      </c>
      <c r="G37" s="23">
        <f>EKIPE!G88</f>
        <v>18</v>
      </c>
      <c r="H37" s="23">
        <f>EKIPE!H88</f>
        <v>36</v>
      </c>
      <c r="I37" s="21">
        <f>EKIPE!I88</f>
        <v>22</v>
      </c>
      <c r="J37" s="21">
        <f>EKIPE!J88</f>
        <v>27</v>
      </c>
      <c r="K37" s="37"/>
      <c r="L37" s="4">
        <f t="shared" si="0"/>
        <v>117</v>
      </c>
    </row>
    <row r="38" spans="2:12" ht="14.45" x14ac:dyDescent="0.3">
      <c r="B38" s="16">
        <v>33</v>
      </c>
      <c r="C38" s="3" t="str">
        <f>EKIPE!P24</f>
        <v>DAMIR PREMUŽIĆ</v>
      </c>
      <c r="D38" s="3">
        <f>EKIPE!Q24</f>
        <v>75788</v>
      </c>
      <c r="E38" s="25">
        <f>EKIPE!R24</f>
        <v>12</v>
      </c>
      <c r="F38" s="25">
        <f>EKIPE!S24</f>
        <v>24</v>
      </c>
      <c r="G38" s="23">
        <f>EKIPE!T24</f>
        <v>22</v>
      </c>
      <c r="H38" s="23">
        <f>EKIPE!U24</f>
        <v>44</v>
      </c>
      <c r="I38" s="21">
        <f>EKIPE!V24</f>
        <v>39</v>
      </c>
      <c r="J38" s="21">
        <f>EKIPE!W24</f>
        <v>9</v>
      </c>
      <c r="K38" s="37"/>
      <c r="L38" s="4">
        <f t="shared" ref="L38:L69" si="1">F38+H38+I38+J38</f>
        <v>116</v>
      </c>
    </row>
    <row r="39" spans="2:12" ht="14.45" x14ac:dyDescent="0.3">
      <c r="B39" s="16">
        <v>34</v>
      </c>
      <c r="C39" s="3" t="str">
        <f>EKIPE!P6</f>
        <v>BRANKO FIŠTER</v>
      </c>
      <c r="D39" s="3">
        <f>EKIPE!Q6</f>
        <v>61878</v>
      </c>
      <c r="E39" s="25">
        <f>EKIPE!R6</f>
        <v>7</v>
      </c>
      <c r="F39" s="25">
        <f>EKIPE!S6</f>
        <v>14</v>
      </c>
      <c r="G39" s="23">
        <f>EKIPE!T6</f>
        <v>20</v>
      </c>
      <c r="H39" s="23">
        <f>EKIPE!U6</f>
        <v>40</v>
      </c>
      <c r="I39" s="21">
        <f>EKIPE!V6</f>
        <v>34</v>
      </c>
      <c r="J39" s="21">
        <f>EKIPE!W6</f>
        <v>25</v>
      </c>
      <c r="K39" s="37"/>
      <c r="L39" s="4">
        <f t="shared" si="1"/>
        <v>113</v>
      </c>
    </row>
    <row r="40" spans="2:12" x14ac:dyDescent="0.25">
      <c r="B40" s="16">
        <v>35</v>
      </c>
      <c r="C40" s="3" t="str">
        <f>EKIPE!P23</f>
        <v>MATEO JAKOPANEC</v>
      </c>
      <c r="D40" s="3">
        <f>EKIPE!Q23</f>
        <v>479687</v>
      </c>
      <c r="E40" s="25">
        <f>EKIPE!R23</f>
        <v>17</v>
      </c>
      <c r="F40" s="25">
        <f>EKIPE!S23</f>
        <v>34</v>
      </c>
      <c r="G40" s="23">
        <f>EKIPE!T23</f>
        <v>19</v>
      </c>
      <c r="H40" s="23">
        <f>EKIPE!U23</f>
        <v>38</v>
      </c>
      <c r="I40" s="21">
        <f>EKIPE!V23</f>
        <v>23</v>
      </c>
      <c r="J40" s="21">
        <f>EKIPE!W23</f>
        <v>18</v>
      </c>
      <c r="K40" s="37"/>
      <c r="L40" s="4">
        <f t="shared" si="1"/>
        <v>113</v>
      </c>
    </row>
    <row r="41" spans="2:12" x14ac:dyDescent="0.25">
      <c r="B41" s="16">
        <v>36</v>
      </c>
      <c r="C41" s="3" t="str">
        <f>EKIPE!C112</f>
        <v>JOSIP GREGUR</v>
      </c>
      <c r="D41" s="3">
        <f>EKIPE!D112</f>
        <v>14862</v>
      </c>
      <c r="E41" s="25">
        <f>EKIPE!E112</f>
        <v>14</v>
      </c>
      <c r="F41" s="25">
        <f>EKIPE!F112</f>
        <v>28</v>
      </c>
      <c r="G41" s="23">
        <f>EKIPE!G112</f>
        <v>21</v>
      </c>
      <c r="H41" s="23">
        <f>EKIPE!H112</f>
        <v>42</v>
      </c>
      <c r="I41" s="21">
        <f>EKIPE!I112</f>
        <v>27</v>
      </c>
      <c r="J41" s="21">
        <f>EKIPE!J112</f>
        <v>15</v>
      </c>
      <c r="K41" s="37"/>
      <c r="L41" s="4">
        <f t="shared" si="1"/>
        <v>112</v>
      </c>
    </row>
    <row r="42" spans="2:12" x14ac:dyDescent="0.25">
      <c r="B42" s="16">
        <v>37</v>
      </c>
      <c r="C42" s="3" t="str">
        <f>EKIPE!P46</f>
        <v>KRISTIJAN KOŠIĆ</v>
      </c>
      <c r="D42" s="3">
        <f>EKIPE!Q46</f>
        <v>51926</v>
      </c>
      <c r="E42" s="25">
        <f>EKIPE!R46</f>
        <v>12</v>
      </c>
      <c r="F42" s="25">
        <f>EKIPE!S46</f>
        <v>24</v>
      </c>
      <c r="G42" s="23">
        <f>EKIPE!T46</f>
        <v>20</v>
      </c>
      <c r="H42" s="23">
        <f>EKIPE!U46</f>
        <v>40</v>
      </c>
      <c r="I42" s="21">
        <f>EKIPE!V46</f>
        <v>26</v>
      </c>
      <c r="J42" s="21">
        <f>EKIPE!W46</f>
        <v>22</v>
      </c>
      <c r="K42" s="37"/>
      <c r="L42" s="4">
        <f t="shared" si="1"/>
        <v>112</v>
      </c>
    </row>
    <row r="43" spans="2:12" x14ac:dyDescent="0.25">
      <c r="B43" s="16">
        <v>38</v>
      </c>
      <c r="C43" s="3" t="str">
        <f>EKIPE!P16</f>
        <v>NIKOLA GRABAR</v>
      </c>
      <c r="D43" s="3">
        <f>EKIPE!Q16</f>
        <v>443958</v>
      </c>
      <c r="E43" s="25">
        <f>EKIPE!R16</f>
        <v>11</v>
      </c>
      <c r="F43" s="25">
        <f>EKIPE!S16</f>
        <v>22</v>
      </c>
      <c r="G43" s="23">
        <f>EKIPE!T16</f>
        <v>8</v>
      </c>
      <c r="H43" s="23">
        <f>EKIPE!U16</f>
        <v>16</v>
      </c>
      <c r="I43" s="21">
        <f>EKIPE!V16</f>
        <v>48</v>
      </c>
      <c r="J43" s="21">
        <f>EKIPE!W16</f>
        <v>26</v>
      </c>
      <c r="K43" s="37"/>
      <c r="L43" s="4">
        <f t="shared" si="1"/>
        <v>112</v>
      </c>
    </row>
    <row r="44" spans="2:12" x14ac:dyDescent="0.25">
      <c r="B44" s="16">
        <v>39</v>
      </c>
      <c r="C44" s="3" t="str">
        <f>EKIPE!P118</f>
        <v>BRANKO ŠKRNJUG</v>
      </c>
      <c r="D44" s="3">
        <f>EKIPE!Q118</f>
        <v>28446</v>
      </c>
      <c r="E44" s="25">
        <f>EKIPE!R118</f>
        <v>12</v>
      </c>
      <c r="F44" s="25">
        <f>EKIPE!S118</f>
        <v>24</v>
      </c>
      <c r="G44" s="23">
        <f>EKIPE!T118</f>
        <v>14</v>
      </c>
      <c r="H44" s="23">
        <f>EKIPE!U118</f>
        <v>28</v>
      </c>
      <c r="I44" s="21">
        <f>EKIPE!V118</f>
        <v>34</v>
      </c>
      <c r="J44" s="21">
        <f>EKIPE!W118</f>
        <v>26</v>
      </c>
      <c r="K44" s="37"/>
      <c r="L44" s="4">
        <f t="shared" si="1"/>
        <v>112</v>
      </c>
    </row>
    <row r="45" spans="2:12" x14ac:dyDescent="0.25">
      <c r="B45" s="16">
        <v>40</v>
      </c>
      <c r="C45" s="3" t="str">
        <f>EKIPE!C87</f>
        <v>IVICA DRVAR</v>
      </c>
      <c r="D45" s="3">
        <f>EKIPE!D87</f>
        <v>80211</v>
      </c>
      <c r="E45" s="25">
        <f>EKIPE!E87</f>
        <v>16</v>
      </c>
      <c r="F45" s="25">
        <f>EKIPE!F87</f>
        <v>32</v>
      </c>
      <c r="G45" s="23">
        <f>EKIPE!G87</f>
        <v>22</v>
      </c>
      <c r="H45" s="23">
        <f>EKIPE!H87</f>
        <v>44</v>
      </c>
      <c r="I45" s="21">
        <f>EKIPE!I87</f>
        <v>20</v>
      </c>
      <c r="J45" s="21">
        <f>EKIPE!J87</f>
        <v>15</v>
      </c>
      <c r="K45" s="37"/>
      <c r="L45" s="4">
        <f t="shared" si="1"/>
        <v>111</v>
      </c>
    </row>
    <row r="46" spans="2:12" x14ac:dyDescent="0.25">
      <c r="B46" s="16">
        <v>41</v>
      </c>
      <c r="C46" s="3" t="str">
        <f>EKIPE!C79</f>
        <v>TOMICA GOTAL</v>
      </c>
      <c r="D46" s="3">
        <f>EKIPE!D79</f>
        <v>90909</v>
      </c>
      <c r="E46" s="25">
        <f>EKIPE!E79</f>
        <v>4</v>
      </c>
      <c r="F46" s="25">
        <f>EKIPE!F79</f>
        <v>8</v>
      </c>
      <c r="G46" s="23">
        <f>EKIPE!G79</f>
        <v>10</v>
      </c>
      <c r="H46" s="23">
        <f>EKIPE!H79</f>
        <v>20</v>
      </c>
      <c r="I46" s="21">
        <f>EKIPE!I79</f>
        <v>48</v>
      </c>
      <c r="J46" s="21">
        <f>EKIPE!J79</f>
        <v>34</v>
      </c>
      <c r="K46" s="37"/>
      <c r="L46" s="4">
        <f t="shared" si="1"/>
        <v>110</v>
      </c>
    </row>
    <row r="47" spans="2:12" x14ac:dyDescent="0.25">
      <c r="B47" s="16">
        <v>42</v>
      </c>
      <c r="C47" s="3" t="str">
        <f>EKIPE!P86</f>
        <v>RIKARD MAJNARIĆ</v>
      </c>
      <c r="D47" s="3">
        <f>EKIPE!Q86</f>
        <v>83394</v>
      </c>
      <c r="E47" s="25">
        <f>EKIPE!R86</f>
        <v>8</v>
      </c>
      <c r="F47" s="25">
        <f>EKIPE!S86</f>
        <v>16</v>
      </c>
      <c r="G47" s="23">
        <f>EKIPE!T86</f>
        <v>19</v>
      </c>
      <c r="H47" s="23">
        <f>EKIPE!U86</f>
        <v>38</v>
      </c>
      <c r="I47" s="21">
        <f>EKIPE!V86</f>
        <v>15</v>
      </c>
      <c r="J47" s="21">
        <f>EKIPE!W86</f>
        <v>41</v>
      </c>
      <c r="K47" s="37"/>
      <c r="L47" s="4">
        <f t="shared" si="1"/>
        <v>110</v>
      </c>
    </row>
    <row r="48" spans="2:12" x14ac:dyDescent="0.25">
      <c r="B48" s="16">
        <v>43</v>
      </c>
      <c r="C48" s="3" t="str">
        <f>EKIPE!C71</f>
        <v>JAN  NOVAČKO</v>
      </c>
      <c r="D48" s="3">
        <f>EKIPE!D71</f>
        <v>547175</v>
      </c>
      <c r="E48" s="25">
        <f>EKIPE!E71</f>
        <v>14</v>
      </c>
      <c r="F48" s="25">
        <f>EKIPE!F71</f>
        <v>28</v>
      </c>
      <c r="G48" s="23">
        <f>EKIPE!G71</f>
        <v>21</v>
      </c>
      <c r="H48" s="23">
        <f>EKIPE!H71</f>
        <v>42</v>
      </c>
      <c r="I48" s="21">
        <f>EKIPE!I71</f>
        <v>23</v>
      </c>
      <c r="J48" s="21">
        <f>EKIPE!J71</f>
        <v>17</v>
      </c>
      <c r="K48" s="37"/>
      <c r="L48" s="4">
        <f t="shared" si="1"/>
        <v>110</v>
      </c>
    </row>
    <row r="49" spans="2:12" x14ac:dyDescent="0.25">
      <c r="B49" s="16">
        <v>44</v>
      </c>
      <c r="C49" s="3" t="str">
        <f>EKIPE!P79</f>
        <v>DALIBOR KOŠUTAR</v>
      </c>
      <c r="D49" s="3">
        <f>EKIPE!Q79</f>
        <v>461721</v>
      </c>
      <c r="E49" s="25">
        <f>EKIPE!R79</f>
        <v>7</v>
      </c>
      <c r="F49" s="25">
        <f>EKIPE!S79</f>
        <v>14</v>
      </c>
      <c r="G49" s="23">
        <f>EKIPE!T79</f>
        <v>15</v>
      </c>
      <c r="H49" s="23">
        <f>EKIPE!U79</f>
        <v>30</v>
      </c>
      <c r="I49" s="21">
        <f>EKIPE!V79</f>
        <v>38</v>
      </c>
      <c r="J49" s="21">
        <f>EKIPE!W79</f>
        <v>27</v>
      </c>
      <c r="K49" s="37"/>
      <c r="L49" s="4">
        <f t="shared" si="1"/>
        <v>109</v>
      </c>
    </row>
    <row r="50" spans="2:12" x14ac:dyDescent="0.25">
      <c r="B50" s="16">
        <v>45</v>
      </c>
      <c r="C50" s="3" t="str">
        <f>EKIPE!P119</f>
        <v>KRUNOSLAV KOLAČKO</v>
      </c>
      <c r="D50" s="3">
        <f>EKIPE!Q119</f>
        <v>550150</v>
      </c>
      <c r="E50" s="25">
        <f>EKIPE!R119</f>
        <v>14</v>
      </c>
      <c r="F50" s="25">
        <f>EKIPE!S119</f>
        <v>28</v>
      </c>
      <c r="G50" s="23">
        <f>EKIPE!T119</f>
        <v>21</v>
      </c>
      <c r="H50" s="23">
        <f>EKIPE!U119</f>
        <v>42</v>
      </c>
      <c r="I50" s="21">
        <f>EKIPE!V119</f>
        <v>19</v>
      </c>
      <c r="J50" s="21">
        <f>EKIPE!W119</f>
        <v>18</v>
      </c>
      <c r="K50" s="37"/>
      <c r="L50" s="4">
        <f t="shared" si="1"/>
        <v>107</v>
      </c>
    </row>
    <row r="51" spans="2:12" x14ac:dyDescent="0.25">
      <c r="B51" s="16">
        <v>46</v>
      </c>
      <c r="C51" s="3" t="str">
        <f>EKIPE!C119</f>
        <v>MARKO BOLTEK</v>
      </c>
      <c r="D51" s="3">
        <f>EKIPE!D119</f>
        <v>81152</v>
      </c>
      <c r="E51" s="25">
        <f>EKIPE!E119</f>
        <v>9</v>
      </c>
      <c r="F51" s="25">
        <f>EKIPE!F119</f>
        <v>18</v>
      </c>
      <c r="G51" s="23">
        <f>EKIPE!G119</f>
        <v>16</v>
      </c>
      <c r="H51" s="23">
        <f>EKIPE!H119</f>
        <v>32</v>
      </c>
      <c r="I51" s="21">
        <f>EKIPE!I119</f>
        <v>40</v>
      </c>
      <c r="J51" s="21">
        <f>EKIPE!J119</f>
        <v>16</v>
      </c>
      <c r="K51" s="37"/>
      <c r="L51" s="4">
        <f t="shared" si="1"/>
        <v>106</v>
      </c>
    </row>
    <row r="52" spans="2:12" x14ac:dyDescent="0.25">
      <c r="B52" s="16">
        <v>47</v>
      </c>
      <c r="C52" s="3" t="str">
        <f>EKIPE!C31</f>
        <v>ROMANO BRKIĆ</v>
      </c>
      <c r="D52" s="3">
        <f>EKIPE!D31</f>
        <v>1547</v>
      </c>
      <c r="E52" s="25">
        <f>EKIPE!E31</f>
        <v>13</v>
      </c>
      <c r="F52" s="25">
        <f>EKIPE!F31</f>
        <v>26</v>
      </c>
      <c r="G52" s="23">
        <f>EKIPE!G31</f>
        <v>14</v>
      </c>
      <c r="H52" s="23">
        <f>EKIPE!H31</f>
        <v>28</v>
      </c>
      <c r="I52" s="21">
        <f>EKIPE!I31</f>
        <v>36</v>
      </c>
      <c r="J52" s="21">
        <f>EKIPE!J31</f>
        <v>16</v>
      </c>
      <c r="K52" s="37"/>
      <c r="L52" s="4">
        <f t="shared" si="1"/>
        <v>106</v>
      </c>
    </row>
    <row r="53" spans="2:12" x14ac:dyDescent="0.25">
      <c r="B53" s="16">
        <v>48</v>
      </c>
      <c r="C53" s="3" t="str">
        <f>EKIPE!P54</f>
        <v>MLADEN POSAVEC</v>
      </c>
      <c r="D53" s="3">
        <f>EKIPE!Q54</f>
        <v>1205</v>
      </c>
      <c r="E53" s="25">
        <f>EKIPE!R54</f>
        <v>14</v>
      </c>
      <c r="F53" s="25">
        <f>EKIPE!S54</f>
        <v>28</v>
      </c>
      <c r="G53" s="23">
        <f>EKIPE!T54</f>
        <v>21</v>
      </c>
      <c r="H53" s="23">
        <f>EKIPE!U54</f>
        <v>42</v>
      </c>
      <c r="I53" s="21">
        <f>EKIPE!V54</f>
        <v>20</v>
      </c>
      <c r="J53" s="21">
        <f>EKIPE!W54</f>
        <v>16</v>
      </c>
      <c r="K53" s="37"/>
      <c r="L53" s="4">
        <f t="shared" si="1"/>
        <v>106</v>
      </c>
    </row>
    <row r="54" spans="2:12" x14ac:dyDescent="0.25">
      <c r="B54" s="16">
        <v>49</v>
      </c>
      <c r="C54" s="3" t="str">
        <f>EKIPE!P112</f>
        <v>MARTIN SMREČKI</v>
      </c>
      <c r="D54" s="3">
        <f>EKIPE!Q112</f>
        <v>558886</v>
      </c>
      <c r="E54" s="25">
        <f>EKIPE!R112</f>
        <v>9</v>
      </c>
      <c r="F54" s="25">
        <f>EKIPE!S112</f>
        <v>18</v>
      </c>
      <c r="G54" s="23">
        <f>EKIPE!T112</f>
        <v>15</v>
      </c>
      <c r="H54" s="23">
        <f>EKIPE!U112</f>
        <v>30</v>
      </c>
      <c r="I54" s="21">
        <f>EKIPE!V112</f>
        <v>26</v>
      </c>
      <c r="J54" s="21">
        <f>EKIPE!W112</f>
        <v>32</v>
      </c>
      <c r="K54" s="37"/>
      <c r="L54" s="4">
        <f t="shared" si="1"/>
        <v>106</v>
      </c>
    </row>
    <row r="55" spans="2:12" x14ac:dyDescent="0.25">
      <c r="B55" s="16">
        <v>50</v>
      </c>
      <c r="C55" s="3" t="str">
        <f>EKIPE!P126</f>
        <v>KRUNOSLAV PEHARDA</v>
      </c>
      <c r="D55" s="3">
        <f>EKIPE!Q126</f>
        <v>65250</v>
      </c>
      <c r="E55" s="25">
        <f>EKIPE!R126</f>
        <v>11</v>
      </c>
      <c r="F55" s="25">
        <f>EKIPE!S126</f>
        <v>22</v>
      </c>
      <c r="G55" s="23">
        <f>EKIPE!T126</f>
        <v>13</v>
      </c>
      <c r="H55" s="23">
        <f>EKIPE!U126</f>
        <v>26</v>
      </c>
      <c r="I55" s="21">
        <f>EKIPE!V126</f>
        <v>45</v>
      </c>
      <c r="J55" s="21">
        <f>EKIPE!W126</f>
        <v>10</v>
      </c>
      <c r="K55" s="37"/>
      <c r="L55" s="4">
        <f t="shared" si="1"/>
        <v>103</v>
      </c>
    </row>
    <row r="56" spans="2:12" x14ac:dyDescent="0.25">
      <c r="B56" s="16">
        <v>51</v>
      </c>
      <c r="C56" s="3" t="str">
        <f>EKIPE!C72</f>
        <v>MIROSLAV RIBARIĆ</v>
      </c>
      <c r="D56" s="3">
        <f>EKIPE!D72</f>
        <v>79071</v>
      </c>
      <c r="E56" s="25">
        <f>EKIPE!E72</f>
        <v>11</v>
      </c>
      <c r="F56" s="25">
        <f>EKIPE!F72</f>
        <v>22</v>
      </c>
      <c r="G56" s="23">
        <f>EKIPE!G72</f>
        <v>13</v>
      </c>
      <c r="H56" s="23">
        <f>EKIPE!H72</f>
        <v>26</v>
      </c>
      <c r="I56" s="21">
        <f>EKIPE!I72</f>
        <v>32</v>
      </c>
      <c r="J56" s="21">
        <f>EKIPE!J72</f>
        <v>23</v>
      </c>
      <c r="K56" s="37"/>
      <c r="L56" s="4">
        <f t="shared" si="1"/>
        <v>103</v>
      </c>
    </row>
    <row r="57" spans="2:12" x14ac:dyDescent="0.25">
      <c r="B57" s="16">
        <v>52</v>
      </c>
      <c r="C57" s="3" t="str">
        <f>EKIPE!C70</f>
        <v>TOMICA ČAKLEC</v>
      </c>
      <c r="D57" s="3">
        <f>EKIPE!D70</f>
        <v>1595</v>
      </c>
      <c r="E57" s="25">
        <f>EKIPE!E70</f>
        <v>11</v>
      </c>
      <c r="F57" s="25">
        <f>EKIPE!F70</f>
        <v>22</v>
      </c>
      <c r="G57" s="23">
        <f>EKIPE!G70</f>
        <v>19</v>
      </c>
      <c r="H57" s="23">
        <f>EKIPE!H70</f>
        <v>38</v>
      </c>
      <c r="I57" s="21">
        <f>EKIPE!I70</f>
        <v>25</v>
      </c>
      <c r="J57" s="21">
        <f>EKIPE!J70</f>
        <v>16</v>
      </c>
      <c r="K57" s="37"/>
      <c r="L57" s="4">
        <f t="shared" si="1"/>
        <v>101</v>
      </c>
    </row>
    <row r="58" spans="2:12" x14ac:dyDescent="0.25">
      <c r="B58" s="16">
        <v>53</v>
      </c>
      <c r="C58" s="3" t="str">
        <f>EKIPE!C16</f>
        <v>KARLO JUG</v>
      </c>
      <c r="D58" s="3">
        <f>EKIPE!D16</f>
        <v>447711</v>
      </c>
      <c r="E58" s="25">
        <f>EKIPE!E16</f>
        <v>10</v>
      </c>
      <c r="F58" s="25">
        <f>EKIPE!F16</f>
        <v>20</v>
      </c>
      <c r="G58" s="23">
        <f>EKIPE!G16</f>
        <v>20</v>
      </c>
      <c r="H58" s="23">
        <f>EKIPE!H16</f>
        <v>40</v>
      </c>
      <c r="I58" s="21">
        <f>EKIPE!I16</f>
        <v>33</v>
      </c>
      <c r="J58" s="21">
        <f>EKIPE!J16</f>
        <v>7</v>
      </c>
      <c r="K58" s="37"/>
      <c r="L58" s="4">
        <f t="shared" si="1"/>
        <v>100</v>
      </c>
    </row>
    <row r="59" spans="2:12" x14ac:dyDescent="0.25">
      <c r="B59" s="16">
        <v>54</v>
      </c>
      <c r="C59" s="3" t="str">
        <f>EKIPE!P40</f>
        <v>IVICA PTIČEK</v>
      </c>
      <c r="D59" s="3">
        <f>EKIPE!Q40</f>
        <v>14766</v>
      </c>
      <c r="E59" s="25">
        <f>EKIPE!R40</f>
        <v>14</v>
      </c>
      <c r="F59" s="25">
        <f>EKIPE!S40</f>
        <v>28</v>
      </c>
      <c r="G59" s="23">
        <f>EKIPE!T40</f>
        <v>19</v>
      </c>
      <c r="H59" s="23">
        <f>EKIPE!U40</f>
        <v>38</v>
      </c>
      <c r="I59" s="21">
        <f>EKIPE!V40</f>
        <v>16</v>
      </c>
      <c r="J59" s="21">
        <f>EKIPE!W40</f>
        <v>18</v>
      </c>
      <c r="K59" s="37"/>
      <c r="L59" s="4">
        <f t="shared" si="1"/>
        <v>100</v>
      </c>
    </row>
    <row r="60" spans="2:12" x14ac:dyDescent="0.25">
      <c r="B60" s="16">
        <v>55</v>
      </c>
      <c r="C60" s="3" t="str">
        <f>EKIPE!C94</f>
        <v>IGOR SKUPNJAK</v>
      </c>
      <c r="D60" s="3">
        <f>EKIPE!D94</f>
        <v>529264</v>
      </c>
      <c r="E60" s="25">
        <f>EKIPE!E94</f>
        <v>8</v>
      </c>
      <c r="F60" s="25">
        <f>EKIPE!F94</f>
        <v>16</v>
      </c>
      <c r="G60" s="23">
        <f>EKIPE!G94</f>
        <v>18</v>
      </c>
      <c r="H60" s="23">
        <f>EKIPE!H94</f>
        <v>36</v>
      </c>
      <c r="I60" s="21">
        <f>EKIPE!I94</f>
        <v>27</v>
      </c>
      <c r="J60" s="21">
        <f>EKIPE!J94</f>
        <v>19</v>
      </c>
      <c r="K60" s="37"/>
      <c r="L60" s="4">
        <f t="shared" si="1"/>
        <v>98</v>
      </c>
    </row>
    <row r="61" spans="2:12" x14ac:dyDescent="0.25">
      <c r="B61" s="16">
        <v>56</v>
      </c>
      <c r="C61" s="3" t="str">
        <f>EKIPE!C40</f>
        <v>DALIBOR ŠKRPEC</v>
      </c>
      <c r="D61" s="3">
        <f>EKIPE!D40</f>
        <v>440052</v>
      </c>
      <c r="E61" s="25">
        <f>EKIPE!E40</f>
        <v>13</v>
      </c>
      <c r="F61" s="25">
        <f>EKIPE!F40</f>
        <v>26</v>
      </c>
      <c r="G61" s="23">
        <f>EKIPE!G40</f>
        <v>18</v>
      </c>
      <c r="H61" s="23">
        <f>EKIPE!H40</f>
        <v>36</v>
      </c>
      <c r="I61" s="21">
        <f>EKIPE!I40</f>
        <v>29</v>
      </c>
      <c r="J61" s="21">
        <f>EKIPE!J40</f>
        <v>7</v>
      </c>
      <c r="K61" s="37"/>
      <c r="L61" s="4">
        <f t="shared" si="1"/>
        <v>98</v>
      </c>
    </row>
    <row r="62" spans="2:12" x14ac:dyDescent="0.25">
      <c r="B62" s="16">
        <v>57</v>
      </c>
      <c r="C62" s="3" t="str">
        <f>EKIPE!P110</f>
        <v>VLADIMIR GAZINEC</v>
      </c>
      <c r="D62" s="3">
        <f>EKIPE!Q110</f>
        <v>32668</v>
      </c>
      <c r="E62" s="25">
        <f>EKIPE!R110</f>
        <v>15</v>
      </c>
      <c r="F62" s="25">
        <f>EKIPE!S110</f>
        <v>30</v>
      </c>
      <c r="G62" s="23">
        <f>EKIPE!T110</f>
        <v>19</v>
      </c>
      <c r="H62" s="23">
        <f>EKIPE!U110</f>
        <v>38</v>
      </c>
      <c r="I62" s="21">
        <f>EKIPE!V110</f>
        <v>11</v>
      </c>
      <c r="J62" s="21">
        <f>EKIPE!W110</f>
        <v>19</v>
      </c>
      <c r="K62" s="37"/>
      <c r="L62" s="4">
        <f t="shared" si="1"/>
        <v>98</v>
      </c>
    </row>
    <row r="63" spans="2:12" x14ac:dyDescent="0.25">
      <c r="B63" s="16">
        <v>58</v>
      </c>
      <c r="C63" s="3" t="str">
        <f>EKIPE!P31</f>
        <v>DRAGUTIN SAKAČ</v>
      </c>
      <c r="D63" s="3">
        <f>EKIPE!Q31</f>
        <v>2365</v>
      </c>
      <c r="E63" s="25">
        <f>EKIPE!R31</f>
        <v>16</v>
      </c>
      <c r="F63" s="25">
        <f>EKIPE!S31</f>
        <v>32</v>
      </c>
      <c r="G63" s="23">
        <f>EKIPE!T31</f>
        <v>18</v>
      </c>
      <c r="H63" s="23">
        <f>EKIPE!U31</f>
        <v>36</v>
      </c>
      <c r="I63" s="21">
        <f>EKIPE!V31</f>
        <v>29</v>
      </c>
      <c r="J63" s="21">
        <f>EKIPE!W31</f>
        <v>0</v>
      </c>
      <c r="K63" s="37"/>
      <c r="L63" s="4">
        <f t="shared" si="1"/>
        <v>97</v>
      </c>
    </row>
    <row r="64" spans="2:12" x14ac:dyDescent="0.25">
      <c r="B64" s="16">
        <v>59</v>
      </c>
      <c r="C64" s="3" t="str">
        <f>EKIPE!C7</f>
        <v>BOŽIDAR SLUNJSKI</v>
      </c>
      <c r="D64" s="3">
        <f>EKIPE!D7</f>
        <v>83102</v>
      </c>
      <c r="E64" s="25">
        <f>EKIPE!E7</f>
        <v>14</v>
      </c>
      <c r="F64" s="25">
        <f>EKIPE!F7</f>
        <v>28</v>
      </c>
      <c r="G64" s="23">
        <f>EKIPE!G7</f>
        <v>17</v>
      </c>
      <c r="H64" s="23">
        <f>EKIPE!H7</f>
        <v>34</v>
      </c>
      <c r="I64" s="21">
        <f>EKIPE!I7</f>
        <v>33</v>
      </c>
      <c r="J64" s="21">
        <f>EKIPE!J7</f>
        <v>0</v>
      </c>
      <c r="K64" s="37"/>
      <c r="L64" s="4">
        <f t="shared" si="1"/>
        <v>95</v>
      </c>
    </row>
    <row r="65" spans="2:12" x14ac:dyDescent="0.25">
      <c r="B65" s="16">
        <v>60</v>
      </c>
      <c r="C65" s="3" t="str">
        <f>EKIPE!P15</f>
        <v>DARIO KUŠTELEGA</v>
      </c>
      <c r="D65" s="3">
        <f>EKIPE!Q15</f>
        <v>0</v>
      </c>
      <c r="E65" s="25">
        <f>EKIPE!R15</f>
        <v>13</v>
      </c>
      <c r="F65" s="25">
        <f>EKIPE!S15</f>
        <v>26</v>
      </c>
      <c r="G65" s="23">
        <f>EKIPE!T15</f>
        <v>20</v>
      </c>
      <c r="H65" s="23">
        <f>EKIPE!U15</f>
        <v>40</v>
      </c>
      <c r="I65" s="21">
        <f>EKIPE!V15</f>
        <v>15</v>
      </c>
      <c r="J65" s="21">
        <f>EKIPE!W15</f>
        <v>14</v>
      </c>
      <c r="K65" s="37"/>
      <c r="L65" s="4">
        <f t="shared" si="1"/>
        <v>95</v>
      </c>
    </row>
    <row r="66" spans="2:12" x14ac:dyDescent="0.25">
      <c r="B66" s="16">
        <v>61</v>
      </c>
      <c r="C66" s="3" t="str">
        <f>EKIPE!P87</f>
        <v>HRVOJE ŠOŠTARIĆ</v>
      </c>
      <c r="D66" s="3">
        <f>EKIPE!Q87</f>
        <v>540508</v>
      </c>
      <c r="E66" s="25">
        <f>EKIPE!R87</f>
        <v>11</v>
      </c>
      <c r="F66" s="25">
        <f>EKIPE!S87</f>
        <v>22</v>
      </c>
      <c r="G66" s="23">
        <f>EKIPE!T87</f>
        <v>18</v>
      </c>
      <c r="H66" s="23">
        <f>EKIPE!U87</f>
        <v>36</v>
      </c>
      <c r="I66" s="21">
        <f>EKIPE!V87</f>
        <v>36</v>
      </c>
      <c r="J66" s="21">
        <f>EKIPE!W87</f>
        <v>0</v>
      </c>
      <c r="K66" s="37"/>
      <c r="L66" s="4">
        <f t="shared" si="1"/>
        <v>94</v>
      </c>
    </row>
    <row r="67" spans="2:12" x14ac:dyDescent="0.25">
      <c r="B67" s="16">
        <v>62</v>
      </c>
      <c r="C67" s="3" t="str">
        <f>EKIPE!C38</f>
        <v>NIKOLA POMPER</v>
      </c>
      <c r="D67" s="3">
        <f>EKIPE!D38</f>
        <v>348785</v>
      </c>
      <c r="E67" s="25">
        <f>EKIPE!E38</f>
        <v>11</v>
      </c>
      <c r="F67" s="25">
        <f>EKIPE!F38</f>
        <v>22</v>
      </c>
      <c r="G67" s="23">
        <f>EKIPE!G38</f>
        <v>16</v>
      </c>
      <c r="H67" s="23">
        <f>EKIPE!H38</f>
        <v>32</v>
      </c>
      <c r="I67" s="21">
        <f>EKIPE!I38</f>
        <v>23</v>
      </c>
      <c r="J67" s="21">
        <f>EKIPE!J38</f>
        <v>16</v>
      </c>
      <c r="K67" s="37"/>
      <c r="L67" s="4">
        <f t="shared" si="1"/>
        <v>93</v>
      </c>
    </row>
    <row r="68" spans="2:12" x14ac:dyDescent="0.25">
      <c r="B68" s="16">
        <v>63</v>
      </c>
      <c r="C68" s="3" t="str">
        <f>EKIPE!C22</f>
        <v>TOMISLAV MIKULEK</v>
      </c>
      <c r="D68" s="3">
        <f>EKIPE!D22</f>
        <v>198974</v>
      </c>
      <c r="E68" s="25">
        <f>EKIPE!E22</f>
        <v>15</v>
      </c>
      <c r="F68" s="25">
        <f>EKIPE!F22</f>
        <v>30</v>
      </c>
      <c r="G68" s="23">
        <f>EKIPE!G22</f>
        <v>14</v>
      </c>
      <c r="H68" s="23">
        <f>EKIPE!H22</f>
        <v>28</v>
      </c>
      <c r="I68" s="21">
        <f>EKIPE!I22</f>
        <v>18</v>
      </c>
      <c r="J68" s="21">
        <f>EKIPE!J22</f>
        <v>16</v>
      </c>
      <c r="K68" s="37"/>
      <c r="L68" s="4">
        <f t="shared" si="1"/>
        <v>92</v>
      </c>
    </row>
    <row r="69" spans="2:12" x14ac:dyDescent="0.25">
      <c r="B69" s="16">
        <v>64</v>
      </c>
      <c r="C69" s="3" t="str">
        <f>EKIPE!C118</f>
        <v>TOMISLAV HRŽENJAK</v>
      </c>
      <c r="D69" s="3">
        <f>EKIPE!D118</f>
        <v>1311</v>
      </c>
      <c r="E69" s="25">
        <f>EKIPE!E118</f>
        <v>13</v>
      </c>
      <c r="F69" s="25">
        <f>EKIPE!F118</f>
        <v>26</v>
      </c>
      <c r="G69" s="23">
        <f>EKIPE!G118</f>
        <v>17</v>
      </c>
      <c r="H69" s="23">
        <f>EKIPE!H118</f>
        <v>34</v>
      </c>
      <c r="I69" s="21">
        <f>EKIPE!I118</f>
        <v>9</v>
      </c>
      <c r="J69" s="21">
        <f>EKIPE!J118</f>
        <v>22</v>
      </c>
      <c r="K69" s="37"/>
      <c r="L69" s="4">
        <f t="shared" si="1"/>
        <v>91</v>
      </c>
    </row>
    <row r="70" spans="2:12" x14ac:dyDescent="0.25">
      <c r="B70" s="16">
        <v>65</v>
      </c>
      <c r="C70" s="3" t="str">
        <f>EKIPE!P95</f>
        <v>MILJENKO HRŽENJAK</v>
      </c>
      <c r="D70" s="3">
        <f>EKIPE!Q95</f>
        <v>1310</v>
      </c>
      <c r="E70" s="25">
        <f>EKIPE!R95</f>
        <v>17</v>
      </c>
      <c r="F70" s="25">
        <f>EKIPE!S95</f>
        <v>34</v>
      </c>
      <c r="G70" s="23">
        <f>EKIPE!T95</f>
        <v>21</v>
      </c>
      <c r="H70" s="23">
        <f>EKIPE!U95</f>
        <v>42</v>
      </c>
      <c r="I70" s="21">
        <f>EKIPE!V95</f>
        <v>15</v>
      </c>
      <c r="J70" s="21">
        <f>EKIPE!W95</f>
        <v>0</v>
      </c>
      <c r="K70" s="37"/>
      <c r="L70" s="4">
        <f t="shared" ref="L70:L98" si="2">F70+H70+I70+J70</f>
        <v>91</v>
      </c>
    </row>
    <row r="71" spans="2:12" x14ac:dyDescent="0.25">
      <c r="B71" s="16">
        <v>66</v>
      </c>
      <c r="C71" s="3" t="str">
        <f>EKIPE!C54</f>
        <v>IVAN JELEČKI</v>
      </c>
      <c r="D71" s="3">
        <f>EKIPE!D54</f>
        <v>2469</v>
      </c>
      <c r="E71" s="25">
        <f>EKIPE!E54</f>
        <v>13</v>
      </c>
      <c r="F71" s="25">
        <f>EKIPE!F54</f>
        <v>26</v>
      </c>
      <c r="G71" s="23">
        <f>EKIPE!G54</f>
        <v>16</v>
      </c>
      <c r="H71" s="23">
        <f>EKIPE!H54</f>
        <v>32</v>
      </c>
      <c r="I71" s="21">
        <f>EKIPE!I54</f>
        <v>31</v>
      </c>
      <c r="J71" s="21">
        <f>EKIPE!J54</f>
        <v>0</v>
      </c>
      <c r="K71" s="37"/>
      <c r="L71" s="4">
        <f t="shared" si="2"/>
        <v>89</v>
      </c>
    </row>
    <row r="72" spans="2:12" x14ac:dyDescent="0.25">
      <c r="B72" s="16">
        <v>67</v>
      </c>
      <c r="C72" s="3" t="str">
        <f>EKIPE!P30</f>
        <v>MARIJAN FRANJČIĆ</v>
      </c>
      <c r="D72" s="3">
        <f>EKIPE!Q30</f>
        <v>39463</v>
      </c>
      <c r="E72" s="25">
        <f>EKIPE!R30</f>
        <v>12</v>
      </c>
      <c r="F72" s="25">
        <f>EKIPE!S30</f>
        <v>24</v>
      </c>
      <c r="G72" s="23">
        <f>EKIPE!T30</f>
        <v>16</v>
      </c>
      <c r="H72" s="23">
        <f>EKIPE!U30</f>
        <v>32</v>
      </c>
      <c r="I72" s="21">
        <f>EKIPE!V30</f>
        <v>14</v>
      </c>
      <c r="J72" s="21">
        <f>EKIPE!W30</f>
        <v>18</v>
      </c>
      <c r="K72" s="37"/>
      <c r="L72" s="4">
        <f t="shared" si="2"/>
        <v>88</v>
      </c>
    </row>
    <row r="73" spans="2:12" x14ac:dyDescent="0.25">
      <c r="B73" s="16">
        <v>68</v>
      </c>
      <c r="C73" s="3" t="str">
        <f>EKIPE!C78</f>
        <v>MARKO SREMEC</v>
      </c>
      <c r="D73" s="3">
        <f>EKIPE!D78</f>
        <v>54860</v>
      </c>
      <c r="E73" s="25">
        <f>EKIPE!E78</f>
        <v>11</v>
      </c>
      <c r="F73" s="25">
        <f>EKIPE!F78</f>
        <v>22</v>
      </c>
      <c r="G73" s="23">
        <f>EKIPE!G78</f>
        <v>17</v>
      </c>
      <c r="H73" s="23">
        <f>EKIPE!H78</f>
        <v>34</v>
      </c>
      <c r="I73" s="21">
        <f>EKIPE!I78</f>
        <v>24</v>
      </c>
      <c r="J73" s="21">
        <f>EKIPE!J78</f>
        <v>6</v>
      </c>
      <c r="K73" s="37"/>
      <c r="L73" s="4">
        <f t="shared" si="2"/>
        <v>86</v>
      </c>
    </row>
    <row r="74" spans="2:12" x14ac:dyDescent="0.25">
      <c r="B74" s="16">
        <v>69</v>
      </c>
      <c r="C74" s="3" t="str">
        <f>EKIPE!P39</f>
        <v>ANTONIO HOSNI</v>
      </c>
      <c r="D74" s="3">
        <f>EKIPE!Q39</f>
        <v>472098</v>
      </c>
      <c r="E74" s="25">
        <f>EKIPE!R39</f>
        <v>11</v>
      </c>
      <c r="F74" s="25">
        <f>EKIPE!S39</f>
        <v>22</v>
      </c>
      <c r="G74" s="23">
        <f>EKIPE!T39</f>
        <v>14</v>
      </c>
      <c r="H74" s="23">
        <f>EKIPE!U39</f>
        <v>28</v>
      </c>
      <c r="I74" s="21">
        <f>EKIPE!V39</f>
        <v>25</v>
      </c>
      <c r="J74" s="21">
        <f>EKIPE!W39</f>
        <v>7</v>
      </c>
      <c r="K74" s="37"/>
      <c r="L74" s="4">
        <f t="shared" si="2"/>
        <v>82</v>
      </c>
    </row>
    <row r="75" spans="2:12" x14ac:dyDescent="0.25">
      <c r="B75" s="16">
        <v>70</v>
      </c>
      <c r="C75" s="3" t="str">
        <f>EKIPE!P70</f>
        <v>JAKOV ZDELAR</v>
      </c>
      <c r="D75" s="3">
        <f>EKIPE!Q70</f>
        <v>557419</v>
      </c>
      <c r="E75" s="25">
        <f>EKIPE!R70</f>
        <v>16</v>
      </c>
      <c r="F75" s="25">
        <f>EKIPE!S70</f>
        <v>32</v>
      </c>
      <c r="G75" s="23">
        <f>EKIPE!T70</f>
        <v>10</v>
      </c>
      <c r="H75" s="23">
        <f>EKIPE!U70</f>
        <v>20</v>
      </c>
      <c r="I75" s="21">
        <f>EKIPE!V70</f>
        <v>12</v>
      </c>
      <c r="J75" s="21">
        <f>EKIPE!W70</f>
        <v>17</v>
      </c>
      <c r="K75" s="37"/>
      <c r="L75" s="4">
        <f t="shared" si="2"/>
        <v>81</v>
      </c>
    </row>
    <row r="76" spans="2:12" x14ac:dyDescent="0.25">
      <c r="B76" s="16">
        <v>71</v>
      </c>
      <c r="C76" s="3" t="str">
        <f>EKIPE!P55</f>
        <v>MATIJA LEŽAIĆ</v>
      </c>
      <c r="D76" s="3">
        <f>EKIPE!Q55</f>
        <v>54552</v>
      </c>
      <c r="E76" s="25">
        <f>EKIPE!R55</f>
        <v>9</v>
      </c>
      <c r="F76" s="25">
        <f>EKIPE!S55</f>
        <v>18</v>
      </c>
      <c r="G76" s="23">
        <f>EKIPE!T55</f>
        <v>15</v>
      </c>
      <c r="H76" s="23">
        <f>EKIPE!U55</f>
        <v>30</v>
      </c>
      <c r="I76" s="21">
        <f>EKIPE!V55</f>
        <v>11</v>
      </c>
      <c r="J76" s="21">
        <f>EKIPE!W55</f>
        <v>22</v>
      </c>
      <c r="K76" s="37"/>
      <c r="L76" s="4">
        <f t="shared" si="2"/>
        <v>81</v>
      </c>
    </row>
    <row r="77" spans="2:12" x14ac:dyDescent="0.25">
      <c r="B77" s="16">
        <v>72</v>
      </c>
      <c r="C77" s="3" t="str">
        <f>EKIPE!C103</f>
        <v>MARKO BALIJA</v>
      </c>
      <c r="D77" s="3">
        <f>EKIPE!D103</f>
        <v>0</v>
      </c>
      <c r="E77" s="25">
        <f>EKIPE!E103</f>
        <v>14</v>
      </c>
      <c r="F77" s="25">
        <f>EKIPE!F103</f>
        <v>28</v>
      </c>
      <c r="G77" s="23">
        <f>EKIPE!G103</f>
        <v>16</v>
      </c>
      <c r="H77" s="23">
        <f>EKIPE!H103</f>
        <v>32</v>
      </c>
      <c r="I77" s="21">
        <f>EKIPE!I103</f>
        <v>12</v>
      </c>
      <c r="J77" s="21">
        <f>EKIPE!J103</f>
        <v>8</v>
      </c>
      <c r="K77" s="37"/>
      <c r="L77" s="4">
        <f t="shared" si="2"/>
        <v>80</v>
      </c>
    </row>
    <row r="78" spans="2:12" x14ac:dyDescent="0.25">
      <c r="B78" s="16">
        <v>73</v>
      </c>
      <c r="C78" s="3" t="str">
        <f>EKIPE!P32</f>
        <v>IVICA ĐURANEC</v>
      </c>
      <c r="D78" s="3">
        <f>EKIPE!Q32</f>
        <v>65043</v>
      </c>
      <c r="E78" s="25">
        <f>EKIPE!R32</f>
        <v>8</v>
      </c>
      <c r="F78" s="25">
        <f>EKIPE!S32</f>
        <v>16</v>
      </c>
      <c r="G78" s="23">
        <f>EKIPE!T32</f>
        <v>17</v>
      </c>
      <c r="H78" s="23">
        <f>EKIPE!U32</f>
        <v>34</v>
      </c>
      <c r="I78" s="21">
        <f>EKIPE!V32</f>
        <v>14</v>
      </c>
      <c r="J78" s="21">
        <f>EKIPE!W32</f>
        <v>16</v>
      </c>
      <c r="K78" s="37"/>
      <c r="L78" s="4">
        <f t="shared" si="2"/>
        <v>80</v>
      </c>
    </row>
    <row r="79" spans="2:12" x14ac:dyDescent="0.25">
      <c r="B79" s="16">
        <v>74</v>
      </c>
      <c r="C79" s="3" t="str">
        <f>EKIPE!P78</f>
        <v>SINIŠA PUNČEC</v>
      </c>
      <c r="D79" s="3">
        <f>EKIPE!Q78</f>
        <v>75383</v>
      </c>
      <c r="E79" s="25">
        <f>EKIPE!R78</f>
        <v>8</v>
      </c>
      <c r="F79" s="25">
        <f>EKIPE!S78</f>
        <v>16</v>
      </c>
      <c r="G79" s="23">
        <f>EKIPE!T78</f>
        <v>17</v>
      </c>
      <c r="H79" s="23">
        <f>EKIPE!U78</f>
        <v>34</v>
      </c>
      <c r="I79" s="21">
        <f>EKIPE!V78</f>
        <v>3</v>
      </c>
      <c r="J79" s="21">
        <f>EKIPE!W78</f>
        <v>26</v>
      </c>
      <c r="K79" s="37"/>
      <c r="L79" s="4">
        <f t="shared" si="2"/>
        <v>79</v>
      </c>
    </row>
    <row r="80" spans="2:12" x14ac:dyDescent="0.25">
      <c r="B80" s="16">
        <v>75</v>
      </c>
      <c r="C80" s="3" t="str">
        <f>EKIPE!P56</f>
        <v>IVAN BUREC</v>
      </c>
      <c r="D80" s="3">
        <f>EKIPE!Q56</f>
        <v>349344</v>
      </c>
      <c r="E80" s="25">
        <f>EKIPE!R56</f>
        <v>8</v>
      </c>
      <c r="F80" s="25">
        <f>EKIPE!S56</f>
        <v>16</v>
      </c>
      <c r="G80" s="23">
        <f>EKIPE!T56</f>
        <v>9</v>
      </c>
      <c r="H80" s="23">
        <f>EKIPE!U56</f>
        <v>18</v>
      </c>
      <c r="I80" s="21">
        <f>EKIPE!V56</f>
        <v>21</v>
      </c>
      <c r="J80" s="21">
        <f>EKIPE!W56</f>
        <v>23</v>
      </c>
      <c r="K80" s="37"/>
      <c r="L80" s="4">
        <f t="shared" si="2"/>
        <v>78</v>
      </c>
    </row>
    <row r="81" spans="2:12" x14ac:dyDescent="0.25">
      <c r="B81" s="16">
        <v>76</v>
      </c>
      <c r="C81" s="3" t="str">
        <f>EKIPE!P63</f>
        <v>ZDRAVKO JURINJAK</v>
      </c>
      <c r="D81" s="3">
        <f>EKIPE!Q63</f>
        <v>32673</v>
      </c>
      <c r="E81" s="25">
        <f>EKIPE!R63</f>
        <v>9</v>
      </c>
      <c r="F81" s="25">
        <f>EKIPE!S63</f>
        <v>18</v>
      </c>
      <c r="G81" s="23">
        <f>EKIPE!T63</f>
        <v>19</v>
      </c>
      <c r="H81" s="23">
        <f>EKIPE!U63</f>
        <v>38</v>
      </c>
      <c r="I81" s="21">
        <f>EKIPE!V63</f>
        <v>21</v>
      </c>
      <c r="J81" s="21">
        <f>EKIPE!W63</f>
        <v>0</v>
      </c>
      <c r="K81" s="37"/>
      <c r="L81" s="4">
        <f t="shared" si="2"/>
        <v>77</v>
      </c>
    </row>
    <row r="82" spans="2:12" x14ac:dyDescent="0.25">
      <c r="B82" s="16">
        <v>77</v>
      </c>
      <c r="C82" s="3" t="str">
        <f>EKIPE!C23</f>
        <v>FILIP MIHALIĆ</v>
      </c>
      <c r="D82" s="3">
        <f>EKIPE!D23</f>
        <v>214170</v>
      </c>
      <c r="E82" s="25">
        <f>EKIPE!E23</f>
        <v>11</v>
      </c>
      <c r="F82" s="25">
        <f>EKIPE!F23</f>
        <v>22</v>
      </c>
      <c r="G82" s="23">
        <f>EKIPE!G23</f>
        <v>12</v>
      </c>
      <c r="H82" s="23">
        <f>EKIPE!H23</f>
        <v>24</v>
      </c>
      <c r="I82" s="21">
        <f>EKIPE!I23</f>
        <v>29</v>
      </c>
      <c r="J82" s="21">
        <f>EKIPE!J23</f>
        <v>0</v>
      </c>
      <c r="K82" s="37"/>
      <c r="L82" s="4">
        <f t="shared" si="2"/>
        <v>75</v>
      </c>
    </row>
    <row r="83" spans="2:12" x14ac:dyDescent="0.25">
      <c r="B83" s="16">
        <v>78</v>
      </c>
      <c r="C83" s="3" t="str">
        <f>EKIPE!C102</f>
        <v>ANTUN POVIJAČ</v>
      </c>
      <c r="D83" s="3">
        <f>EKIPE!D102</f>
        <v>0</v>
      </c>
      <c r="E83" s="25">
        <f>EKIPE!E102</f>
        <v>10</v>
      </c>
      <c r="F83" s="25">
        <f>EKIPE!F102</f>
        <v>20</v>
      </c>
      <c r="G83" s="23">
        <f>EKIPE!G102</f>
        <v>18</v>
      </c>
      <c r="H83" s="23">
        <f>EKIPE!H102</f>
        <v>36</v>
      </c>
      <c r="I83" s="21">
        <f>EKIPE!I102</f>
        <v>9</v>
      </c>
      <c r="J83" s="21">
        <f>EKIPE!J102</f>
        <v>7</v>
      </c>
      <c r="K83" s="37"/>
      <c r="L83" s="4">
        <f t="shared" si="2"/>
        <v>72</v>
      </c>
    </row>
    <row r="84" spans="2:12" x14ac:dyDescent="0.25">
      <c r="B84" s="16">
        <v>79</v>
      </c>
      <c r="C84" s="3" t="str">
        <f>EKIPE!P8</f>
        <v>DAMIR ZRINSKI</v>
      </c>
      <c r="D84" s="3">
        <f>EKIPE!Q8</f>
        <v>1845</v>
      </c>
      <c r="E84" s="25">
        <f>EKIPE!R8</f>
        <v>17</v>
      </c>
      <c r="F84" s="25">
        <f>EKIPE!S8</f>
        <v>34</v>
      </c>
      <c r="G84" s="23">
        <f>EKIPE!T8</f>
        <v>15</v>
      </c>
      <c r="H84" s="23">
        <f>EKIPE!U8</f>
        <v>30</v>
      </c>
      <c r="I84" s="21">
        <f>EKIPE!V8</f>
        <v>3</v>
      </c>
      <c r="J84" s="21">
        <f>EKIPE!W8</f>
        <v>3</v>
      </c>
      <c r="K84" s="37"/>
      <c r="L84" s="4">
        <f t="shared" si="2"/>
        <v>70</v>
      </c>
    </row>
    <row r="85" spans="2:12" x14ac:dyDescent="0.25">
      <c r="B85" s="16">
        <v>80</v>
      </c>
      <c r="C85" s="3" t="str">
        <f>EKIPE!C24</f>
        <v>DAMIR PEHARDA</v>
      </c>
      <c r="D85" s="3">
        <f>EKIPE!D24</f>
        <v>482521</v>
      </c>
      <c r="E85" s="25">
        <f>EKIPE!E24</f>
        <v>5</v>
      </c>
      <c r="F85" s="25">
        <f>EKIPE!F24</f>
        <v>10</v>
      </c>
      <c r="G85" s="23">
        <f>EKIPE!G24</f>
        <v>15</v>
      </c>
      <c r="H85" s="23">
        <f>EKIPE!H24</f>
        <v>30</v>
      </c>
      <c r="I85" s="21">
        <f>EKIPE!I24</f>
        <v>20</v>
      </c>
      <c r="J85" s="21">
        <f>EKIPE!J24</f>
        <v>0</v>
      </c>
      <c r="K85" s="37"/>
      <c r="L85" s="4">
        <f t="shared" si="2"/>
        <v>60</v>
      </c>
    </row>
    <row r="86" spans="2:12" x14ac:dyDescent="0.25">
      <c r="B86" s="16">
        <v>81</v>
      </c>
      <c r="C86" s="3" t="str">
        <f>EKIPE!C104</f>
        <v>RENATO BALAŠKO</v>
      </c>
      <c r="D86" s="3">
        <f>EKIPE!D104</f>
        <v>0</v>
      </c>
      <c r="E86" s="25">
        <f>EKIPE!E104</f>
        <v>13</v>
      </c>
      <c r="F86" s="25">
        <f>EKIPE!F104</f>
        <v>26</v>
      </c>
      <c r="G86" s="23">
        <f>EKIPE!G104</f>
        <v>13</v>
      </c>
      <c r="H86" s="23">
        <f>EKIPE!H104</f>
        <v>26</v>
      </c>
      <c r="I86" s="21">
        <f>EKIPE!I104</f>
        <v>0</v>
      </c>
      <c r="J86" s="21">
        <f>EKIPE!J104</f>
        <v>7</v>
      </c>
      <c r="K86" s="37"/>
      <c r="L86" s="4">
        <f t="shared" si="2"/>
        <v>59</v>
      </c>
    </row>
    <row r="87" spans="2:12" x14ac:dyDescent="0.25">
      <c r="B87" s="16">
        <v>82</v>
      </c>
      <c r="C87" s="3" t="str">
        <f>EKIPE!P127</f>
        <v>STANKO PAJTAK</v>
      </c>
      <c r="D87" s="3">
        <f>EKIPE!Q127</f>
        <v>58447</v>
      </c>
      <c r="E87" s="25">
        <f>EKIPE!R127</f>
        <v>10</v>
      </c>
      <c r="F87" s="25">
        <f>EKIPE!S127</f>
        <v>20</v>
      </c>
      <c r="G87" s="23">
        <f>EKIPE!T127</f>
        <v>12</v>
      </c>
      <c r="H87" s="23">
        <f>EKIPE!U127</f>
        <v>24</v>
      </c>
      <c r="I87" s="21">
        <f>EKIPE!V127</f>
        <v>14</v>
      </c>
      <c r="J87" s="21">
        <f>EKIPE!W127</f>
        <v>0</v>
      </c>
      <c r="K87" s="37"/>
      <c r="L87" s="4">
        <f t="shared" si="2"/>
        <v>58</v>
      </c>
    </row>
    <row r="88" spans="2:12" x14ac:dyDescent="0.25">
      <c r="B88" s="16">
        <v>83</v>
      </c>
      <c r="C88" s="3" t="str">
        <f>EKIPE!P111</f>
        <v>ANDRIJA PLANTIĆ</v>
      </c>
      <c r="D88" s="3">
        <f>EKIPE!Q111</f>
        <v>32685</v>
      </c>
      <c r="E88" s="25">
        <f>EKIPE!R111</f>
        <v>4</v>
      </c>
      <c r="F88" s="25">
        <f>EKIPE!S111</f>
        <v>8</v>
      </c>
      <c r="G88" s="23">
        <f>EKIPE!T111</f>
        <v>9</v>
      </c>
      <c r="H88" s="23">
        <f>EKIPE!U111</f>
        <v>18</v>
      </c>
      <c r="I88" s="21">
        <f>EKIPE!V111</f>
        <v>16</v>
      </c>
      <c r="J88" s="21">
        <f>EKIPE!W111</f>
        <v>16</v>
      </c>
      <c r="K88" s="37"/>
      <c r="L88" s="4">
        <f t="shared" si="2"/>
        <v>58</v>
      </c>
    </row>
    <row r="89" spans="2:12" x14ac:dyDescent="0.25">
      <c r="B89" s="16">
        <v>84</v>
      </c>
      <c r="C89" s="3" t="str">
        <f>EKIPE!C63</f>
        <v>CECELJA IVAN</v>
      </c>
      <c r="D89" s="3">
        <f>EKIPE!D63</f>
        <v>0</v>
      </c>
      <c r="E89" s="25">
        <f>EKIPE!E63</f>
        <v>10</v>
      </c>
      <c r="F89" s="25">
        <f>EKIPE!F63</f>
        <v>20</v>
      </c>
      <c r="G89" s="23">
        <f>EKIPE!G63</f>
        <v>17</v>
      </c>
      <c r="H89" s="23">
        <f>EKIPE!H63</f>
        <v>34</v>
      </c>
      <c r="I89" s="21">
        <f>EKIPE!I63</f>
        <v>8</v>
      </c>
      <c r="J89" s="21">
        <f>EKIPE!J63</f>
        <v>31</v>
      </c>
      <c r="K89" s="37"/>
      <c r="L89" s="4">
        <f t="shared" si="2"/>
        <v>93</v>
      </c>
    </row>
    <row r="90" spans="2:12" x14ac:dyDescent="0.25">
      <c r="B90" s="16">
        <v>85</v>
      </c>
      <c r="C90" s="3" t="str">
        <f>EKIPE!C15</f>
        <v>DAMIR FURDI</v>
      </c>
      <c r="D90" s="3">
        <f>EKIPE!D15</f>
        <v>546410</v>
      </c>
      <c r="E90" s="25">
        <f>EKIPE!E15</f>
        <v>4</v>
      </c>
      <c r="F90" s="25">
        <f>EKIPE!F15</f>
        <v>8</v>
      </c>
      <c r="G90" s="23">
        <f>EKIPE!G15</f>
        <v>19</v>
      </c>
      <c r="H90" s="23">
        <f>EKIPE!H15</f>
        <v>38</v>
      </c>
      <c r="I90" s="21">
        <f>EKIPE!I15</f>
        <v>8</v>
      </c>
      <c r="J90" s="21">
        <f>EKIPE!J15</f>
        <v>0</v>
      </c>
      <c r="K90" s="37"/>
      <c r="L90" s="4">
        <f t="shared" si="2"/>
        <v>54</v>
      </c>
    </row>
    <row r="91" spans="2:12" x14ac:dyDescent="0.25">
      <c r="B91" s="16">
        <v>86</v>
      </c>
      <c r="C91" s="3" t="str">
        <f>EKIPE!C62</f>
        <v>MARIO MILAK</v>
      </c>
      <c r="D91" s="3">
        <f>EKIPE!D62</f>
        <v>1361</v>
      </c>
      <c r="E91" s="25">
        <f>EKIPE!E62</f>
        <v>6</v>
      </c>
      <c r="F91" s="25">
        <f>EKIPE!F62</f>
        <v>12</v>
      </c>
      <c r="G91" s="23">
        <f>EKIPE!G62</f>
        <v>20</v>
      </c>
      <c r="H91" s="23">
        <f>EKIPE!H62</f>
        <v>40</v>
      </c>
      <c r="I91" s="21">
        <f>EKIPE!I62</f>
        <v>11</v>
      </c>
      <c r="J91" s="21">
        <f>EKIPE!J62</f>
        <v>0</v>
      </c>
      <c r="K91" s="37"/>
      <c r="L91" s="4">
        <f t="shared" si="2"/>
        <v>63</v>
      </c>
    </row>
    <row r="92" spans="2:12" x14ac:dyDescent="0.25">
      <c r="B92" s="16">
        <v>87</v>
      </c>
      <c r="C92" s="3" t="str">
        <f>EKIPE!C120</f>
        <v>NIKOLA BANFIĆ</v>
      </c>
      <c r="D92" s="3">
        <f>EKIPE!D120</f>
        <v>553702</v>
      </c>
      <c r="E92" s="25">
        <f>EKIPE!E120</f>
        <v>7</v>
      </c>
      <c r="F92" s="25">
        <f>EKIPE!F120</f>
        <v>14</v>
      </c>
      <c r="G92" s="23">
        <f>EKIPE!G120</f>
        <v>14</v>
      </c>
      <c r="H92" s="23">
        <f>EKIPE!H120</f>
        <v>28</v>
      </c>
      <c r="I92" s="21">
        <f>EKIPE!I120</f>
        <v>1</v>
      </c>
      <c r="J92" s="21">
        <f>EKIPE!J120</f>
        <v>8</v>
      </c>
      <c r="K92" s="37"/>
      <c r="L92" s="4">
        <f t="shared" si="2"/>
        <v>51</v>
      </c>
    </row>
    <row r="93" spans="2:12" x14ac:dyDescent="0.25">
      <c r="B93" s="16">
        <v>88</v>
      </c>
      <c r="C93" s="3" t="str">
        <f>EKIPE!C80</f>
        <v>DAMIR ŽUGEC</v>
      </c>
      <c r="D93" s="3">
        <f>EKIPE!D80</f>
        <v>14974</v>
      </c>
      <c r="E93" s="25">
        <f>EKIPE!E80</f>
        <v>13</v>
      </c>
      <c r="F93" s="25">
        <f>EKIPE!F80</f>
        <v>26</v>
      </c>
      <c r="G93" s="23">
        <f>EKIPE!G80</f>
        <v>7</v>
      </c>
      <c r="H93" s="23">
        <f>EKIPE!H80</f>
        <v>14</v>
      </c>
      <c r="I93" s="21">
        <f>EKIPE!I80</f>
        <v>0</v>
      </c>
      <c r="J93" s="21">
        <f>EKIPE!J80</f>
        <v>9</v>
      </c>
      <c r="K93" s="37"/>
      <c r="L93" s="4">
        <f t="shared" si="2"/>
        <v>49</v>
      </c>
    </row>
    <row r="94" spans="2:12" x14ac:dyDescent="0.25">
      <c r="B94" s="16">
        <v>89</v>
      </c>
      <c r="C94" s="3" t="str">
        <f>EKIPE!P88</f>
        <v>SREĆKO RIHTAR</v>
      </c>
      <c r="D94" s="3">
        <f>EKIPE!Q88</f>
        <v>79452</v>
      </c>
      <c r="E94" s="25">
        <f>EKIPE!R88</f>
        <v>9</v>
      </c>
      <c r="F94" s="25">
        <f>EKIPE!S88</f>
        <v>18</v>
      </c>
      <c r="G94" s="23">
        <f>EKIPE!T88</f>
        <v>6</v>
      </c>
      <c r="H94" s="23">
        <f>EKIPE!U88</f>
        <v>12</v>
      </c>
      <c r="I94" s="21">
        <f>EKIPE!V88</f>
        <v>19</v>
      </c>
      <c r="J94" s="21">
        <f>EKIPE!W88</f>
        <v>0</v>
      </c>
      <c r="K94" s="37"/>
      <c r="L94" s="4">
        <f t="shared" si="2"/>
        <v>49</v>
      </c>
    </row>
    <row r="95" spans="2:12" x14ac:dyDescent="0.25">
      <c r="B95" s="16">
        <v>90</v>
      </c>
      <c r="C95" s="3" t="str">
        <f>EKIPE!P128</f>
        <v>MARIJAN KLAUS</v>
      </c>
      <c r="D95" s="3">
        <f>EKIPE!Q128</f>
        <v>14871</v>
      </c>
      <c r="E95" s="25">
        <f>EKIPE!R128</f>
        <v>12</v>
      </c>
      <c r="F95" s="25">
        <f>EKIPE!S128</f>
        <v>24</v>
      </c>
      <c r="G95" s="23">
        <f>EKIPE!T128</f>
        <v>8</v>
      </c>
      <c r="H95" s="23">
        <f>EKIPE!U128</f>
        <v>16</v>
      </c>
      <c r="I95" s="21">
        <f>EKIPE!V128</f>
        <v>3</v>
      </c>
      <c r="J95" s="21">
        <f>EKIPE!W128</f>
        <v>0</v>
      </c>
      <c r="K95" s="37"/>
      <c r="L95" s="4">
        <f t="shared" si="2"/>
        <v>43</v>
      </c>
    </row>
    <row r="96" spans="2:12" x14ac:dyDescent="0.25">
      <c r="B96" s="16">
        <v>91</v>
      </c>
      <c r="C96" s="3" t="str">
        <f>EKIPE!P38</f>
        <v>MARIO HOSNI</v>
      </c>
      <c r="D96" s="3">
        <f>EKIPE!Q38</f>
        <v>472097</v>
      </c>
      <c r="E96" s="25">
        <f>EKIPE!R38</f>
        <v>8</v>
      </c>
      <c r="F96" s="25">
        <f>EKIPE!S38</f>
        <v>16</v>
      </c>
      <c r="G96" s="23">
        <f>EKIPE!T38</f>
        <v>7</v>
      </c>
      <c r="H96" s="23">
        <f>EKIPE!U38</f>
        <v>14</v>
      </c>
      <c r="I96" s="21">
        <f>EKIPE!V38</f>
        <v>10</v>
      </c>
      <c r="J96" s="21">
        <f>EKIPE!W38</f>
        <v>0</v>
      </c>
      <c r="K96" s="37"/>
      <c r="L96" s="4">
        <f t="shared" si="2"/>
        <v>40</v>
      </c>
    </row>
    <row r="97" spans="2:12" x14ac:dyDescent="0.25">
      <c r="B97" s="16">
        <v>92</v>
      </c>
      <c r="C97" s="3" t="str">
        <f>EKIPE!C64</f>
        <v>SOKOL JOSIP</v>
      </c>
      <c r="D97" s="3">
        <f>EKIPE!D64</f>
        <v>0</v>
      </c>
      <c r="E97" s="25">
        <f>EKIPE!E64</f>
        <v>6</v>
      </c>
      <c r="F97" s="25">
        <f>EKIPE!F64</f>
        <v>12</v>
      </c>
      <c r="G97" s="23">
        <f>EKIPE!G64</f>
        <v>7</v>
      </c>
      <c r="H97" s="23">
        <f>EKIPE!H64</f>
        <v>14</v>
      </c>
      <c r="I97" s="21">
        <f>EKIPE!I64</f>
        <v>19</v>
      </c>
      <c r="J97" s="21">
        <f>EKIPE!J64</f>
        <v>0</v>
      </c>
      <c r="K97" s="37"/>
      <c r="L97" s="4">
        <f t="shared" si="2"/>
        <v>45</v>
      </c>
    </row>
    <row r="98" spans="2:12" x14ac:dyDescent="0.25">
      <c r="B98" s="16">
        <v>93</v>
      </c>
      <c r="C98" s="3" t="str">
        <f>EKIPE!C32</f>
        <v>ALEN STANKO</v>
      </c>
      <c r="D98" s="3">
        <f>EKIPE!D32</f>
        <v>68780</v>
      </c>
      <c r="E98" s="25">
        <f>EKIPE!E32</f>
        <v>0</v>
      </c>
      <c r="F98" s="25">
        <f>EKIPE!F32</f>
        <v>0</v>
      </c>
      <c r="G98" s="23">
        <f>EKIPE!G32</f>
        <v>0</v>
      </c>
      <c r="H98" s="23">
        <f>EKIPE!H32</f>
        <v>0</v>
      </c>
      <c r="I98" s="21">
        <f>EKIPE!I32</f>
        <v>0</v>
      </c>
      <c r="J98" s="21">
        <f>EKIPE!J32</f>
        <v>0</v>
      </c>
      <c r="K98" s="37"/>
      <c r="L98" s="4">
        <f t="shared" si="2"/>
        <v>0</v>
      </c>
    </row>
  </sheetData>
  <sheetProtection password="F3B4" sheet="1" objects="1" scenarios="1" formatCells="0" formatColumns="0" formatRows="0" insertColumns="0" insertRows="0" insertHyperlinks="0" deleteColumns="0" deleteRows="0" sort="0" autoFilter="0" pivotTables="0"/>
  <sortState ref="C6:L99">
    <sortCondition descending="1" ref="L6:L99"/>
  </sortState>
  <mergeCells count="6">
    <mergeCell ref="C5:J5"/>
    <mergeCell ref="C3:C4"/>
    <mergeCell ref="D3:D4"/>
    <mergeCell ref="E3:F3"/>
    <mergeCell ref="G3:H3"/>
    <mergeCell ref="I3:J3"/>
  </mergeCells>
  <pageMargins left="0.25" right="0.25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4"/>
  <sheetViews>
    <sheetView workbookViewId="0">
      <selection activeCell="J9" sqref="J9"/>
    </sheetView>
  </sheetViews>
  <sheetFormatPr defaultRowHeight="15" x14ac:dyDescent="0.25"/>
  <cols>
    <col min="3" max="3" width="22.28515625" bestFit="1" customWidth="1"/>
    <col min="4" max="4" width="20.42578125" bestFit="1" customWidth="1"/>
    <col min="5" max="6" width="13.5703125" customWidth="1"/>
  </cols>
  <sheetData>
    <row r="2" spans="2:6" ht="28.9" x14ac:dyDescent="0.55000000000000004">
      <c r="C2" s="52" t="s">
        <v>53</v>
      </c>
    </row>
    <row r="4" spans="2:6" ht="15" customHeight="1" x14ac:dyDescent="0.25">
      <c r="B4" s="94" t="s">
        <v>49</v>
      </c>
      <c r="C4" s="96" t="s">
        <v>0</v>
      </c>
      <c r="D4" s="94" t="s">
        <v>10</v>
      </c>
      <c r="E4" s="98" t="s">
        <v>5</v>
      </c>
      <c r="F4" s="99"/>
    </row>
    <row r="5" spans="2:6" x14ac:dyDescent="0.25">
      <c r="B5" s="95"/>
      <c r="C5" s="97"/>
      <c r="D5" s="95"/>
      <c r="E5" s="17" t="s">
        <v>6</v>
      </c>
      <c r="F5" s="17" t="s">
        <v>7</v>
      </c>
    </row>
    <row r="7" spans="2:6" ht="14.45" x14ac:dyDescent="0.3">
      <c r="B7" s="3">
        <f>POJEDINAČNO!B6</f>
        <v>1</v>
      </c>
      <c r="C7" s="3" t="str">
        <f>POJEDINAČNO!C8</f>
        <v>SINIŠA GREGUR</v>
      </c>
      <c r="D7" s="3">
        <f>POJEDINAČNO!D8</f>
        <v>59249</v>
      </c>
      <c r="E7" s="3">
        <f>POJEDINAČNO!E8</f>
        <v>23</v>
      </c>
      <c r="F7" s="3">
        <f>POJEDINAČNO!F8</f>
        <v>46</v>
      </c>
    </row>
    <row r="8" spans="2:6" ht="14.45" x14ac:dyDescent="0.3">
      <c r="B8" s="3">
        <f>POJEDINAČNO!B13</f>
        <v>8</v>
      </c>
      <c r="C8" s="3" t="str">
        <f>POJEDINAČNO!C9</f>
        <v>TOMISLAV FIŠTREK</v>
      </c>
      <c r="D8" s="3">
        <f>POJEDINAČNO!D9</f>
        <v>67011</v>
      </c>
      <c r="E8" s="3">
        <f>POJEDINAČNO!E9</f>
        <v>16</v>
      </c>
      <c r="F8" s="3">
        <f>POJEDINAČNO!F9</f>
        <v>32</v>
      </c>
    </row>
    <row r="9" spans="2:6" ht="14.45" x14ac:dyDescent="0.3">
      <c r="B9" s="3">
        <f>POJEDINAČNO!B18</f>
        <v>13</v>
      </c>
      <c r="C9" s="3" t="str">
        <f>POJEDINAČNO!C6</f>
        <v>TOMISLAV JELEČKI</v>
      </c>
      <c r="D9" s="3">
        <f>POJEDINAČNO!D6</f>
        <v>2470</v>
      </c>
      <c r="E9" s="3">
        <f>POJEDINAČNO!E6</f>
        <v>20</v>
      </c>
      <c r="F9" s="3">
        <f>POJEDINAČNO!F6</f>
        <v>40</v>
      </c>
    </row>
    <row r="10" spans="2:6" ht="14.45" x14ac:dyDescent="0.3">
      <c r="B10" s="3">
        <f>POJEDINAČNO!B21</f>
        <v>16</v>
      </c>
      <c r="C10" s="3" t="str">
        <f>POJEDINAČNO!C10</f>
        <v>IVICA FLEGAR</v>
      </c>
      <c r="D10" s="3">
        <f>POJEDINAČNO!D10</f>
        <v>1254</v>
      </c>
      <c r="E10" s="3">
        <f>POJEDINAČNO!E10</f>
        <v>21</v>
      </c>
      <c r="F10" s="3">
        <f>POJEDINAČNO!F10</f>
        <v>42</v>
      </c>
    </row>
    <row r="11" spans="2:6" ht="14.45" x14ac:dyDescent="0.3">
      <c r="B11" s="3">
        <f>POJEDINAČNO!B57</f>
        <v>52</v>
      </c>
      <c r="C11" s="3" t="str">
        <f>POJEDINAČNO!C25</f>
        <v>MATEO POKOS</v>
      </c>
      <c r="D11" s="3">
        <f>POJEDINAČNO!D25</f>
        <v>483698</v>
      </c>
      <c r="E11" s="3">
        <f>POJEDINAČNO!E25</f>
        <v>16</v>
      </c>
      <c r="F11" s="3">
        <f>POJEDINAČNO!F25</f>
        <v>32</v>
      </c>
    </row>
    <row r="12" spans="2:6" ht="14.45" x14ac:dyDescent="0.3">
      <c r="B12" s="3">
        <f>POJEDINAČNO!B15</f>
        <v>10</v>
      </c>
      <c r="C12" s="3" t="str">
        <f>POJEDINAČNO!C7</f>
        <v>DINKO BERTA</v>
      </c>
      <c r="D12" s="3">
        <f>POJEDINAČNO!D7</f>
        <v>353383</v>
      </c>
      <c r="E12" s="3">
        <f>POJEDINAČNO!E7</f>
        <v>19</v>
      </c>
      <c r="F12" s="3">
        <f>POJEDINAČNO!F7</f>
        <v>38</v>
      </c>
    </row>
    <row r="13" spans="2:6" ht="14.45" x14ac:dyDescent="0.3">
      <c r="B13" s="3">
        <f>POJEDINAČNO!B17</f>
        <v>12</v>
      </c>
      <c r="C13" s="3" t="str">
        <f>POJEDINAČNO!C14</f>
        <v>MILJEKO KOS</v>
      </c>
      <c r="D13" s="3">
        <f>POJEDINAČNO!D14</f>
        <v>14872</v>
      </c>
      <c r="E13" s="3">
        <f>POJEDINAČNO!E14</f>
        <v>23</v>
      </c>
      <c r="F13" s="3">
        <f>POJEDINAČNO!F14</f>
        <v>46</v>
      </c>
    </row>
    <row r="14" spans="2:6" ht="14.45" x14ac:dyDescent="0.3">
      <c r="B14" s="3">
        <f>POJEDINAČNO!B27</f>
        <v>22</v>
      </c>
      <c r="C14" s="3" t="str">
        <f>POJEDINAČNO!C15</f>
        <v>MARKO JURINJAK</v>
      </c>
      <c r="D14" s="3">
        <f>POJEDINAČNO!D15</f>
        <v>79423</v>
      </c>
      <c r="E14" s="3">
        <f>POJEDINAČNO!E15</f>
        <v>17</v>
      </c>
      <c r="F14" s="3">
        <f>POJEDINAČNO!F15</f>
        <v>34</v>
      </c>
    </row>
    <row r="15" spans="2:6" ht="14.45" x14ac:dyDescent="0.3">
      <c r="B15" s="3">
        <f>POJEDINAČNO!B43</f>
        <v>38</v>
      </c>
      <c r="C15" s="3" t="str">
        <f>POJEDINAČNO!C12</f>
        <v>JANKO RUŠEC</v>
      </c>
      <c r="D15" s="3">
        <f>POJEDINAČNO!D12</f>
        <v>348144</v>
      </c>
      <c r="E15" s="3">
        <f>POJEDINAČNO!E12</f>
        <v>20</v>
      </c>
      <c r="F15" s="3">
        <f>POJEDINAČNO!F12</f>
        <v>40</v>
      </c>
    </row>
    <row r="16" spans="2:6" ht="14.45" x14ac:dyDescent="0.3">
      <c r="B16" s="3">
        <f>POJEDINAČNO!B7</f>
        <v>2</v>
      </c>
      <c r="C16" s="3" t="str">
        <f>POJEDINAČNO!C64</f>
        <v>BOŽIDAR SLUNJSKI</v>
      </c>
      <c r="D16" s="3">
        <f>POJEDINAČNO!D64</f>
        <v>83102</v>
      </c>
      <c r="E16" s="3">
        <f>POJEDINAČNO!E64</f>
        <v>14</v>
      </c>
      <c r="F16" s="3">
        <f>POJEDINAČNO!F64</f>
        <v>28</v>
      </c>
    </row>
    <row r="17" spans="2:6" ht="14.45" x14ac:dyDescent="0.3">
      <c r="B17" s="3">
        <f>POJEDINAČNO!B8</f>
        <v>3</v>
      </c>
      <c r="C17" s="3" t="str">
        <f>POJEDINAČNO!C21</f>
        <v>DAMIR STRIČAK</v>
      </c>
      <c r="D17" s="3">
        <f>POJEDINAČNO!D21</f>
        <v>447239</v>
      </c>
      <c r="E17" s="3">
        <f>POJEDINAČNO!E21</f>
        <v>11</v>
      </c>
      <c r="F17" s="3">
        <f>POJEDINAČNO!F21</f>
        <v>22</v>
      </c>
    </row>
    <row r="18" spans="2:6" ht="14.45" x14ac:dyDescent="0.3">
      <c r="B18" s="3">
        <f>POJEDINAČNO!B9</f>
        <v>4</v>
      </c>
      <c r="C18" s="3" t="str">
        <f>POJEDINAČNO!C71</f>
        <v>IVAN JELEČKI</v>
      </c>
      <c r="D18" s="3">
        <f>POJEDINAČNO!D71</f>
        <v>2469</v>
      </c>
      <c r="E18" s="3">
        <f>POJEDINAČNO!E71</f>
        <v>13</v>
      </c>
      <c r="F18" s="3">
        <f>POJEDINAČNO!F71</f>
        <v>26</v>
      </c>
    </row>
    <row r="19" spans="2:6" ht="14.45" x14ac:dyDescent="0.3">
      <c r="B19" s="3">
        <f>POJEDINAČNO!B10</f>
        <v>5</v>
      </c>
      <c r="C19" s="3" t="str">
        <f>POJEDINAČNO!C26</f>
        <v>SLAVKO KLEKAR</v>
      </c>
      <c r="D19" s="3">
        <f>POJEDINAČNO!D26</f>
        <v>2381</v>
      </c>
      <c r="E19" s="3">
        <f>POJEDINAČNO!E26</f>
        <v>6</v>
      </c>
      <c r="F19" s="3">
        <f>POJEDINAČNO!F26</f>
        <v>12</v>
      </c>
    </row>
    <row r="20" spans="2:6" ht="14.45" x14ac:dyDescent="0.3">
      <c r="B20" s="3">
        <f>POJEDINAČNO!B12</f>
        <v>7</v>
      </c>
      <c r="C20" s="3" t="str">
        <f>POJEDINAČNO!C29</f>
        <v>JOSIP HOJSAK</v>
      </c>
      <c r="D20" s="3">
        <f>POJEDINAČNO!D29</f>
        <v>4648</v>
      </c>
      <c r="E20" s="3">
        <f>POJEDINAČNO!E29</f>
        <v>13</v>
      </c>
      <c r="F20" s="3">
        <f>POJEDINAČNO!F29</f>
        <v>26</v>
      </c>
    </row>
    <row r="21" spans="2:6" ht="14.45" x14ac:dyDescent="0.3">
      <c r="B21" s="3">
        <f>POJEDINAČNO!B24</f>
        <v>19</v>
      </c>
      <c r="C21" s="3" t="str">
        <f>POJEDINAČNO!C75</f>
        <v>JAKOV ZDELAR</v>
      </c>
      <c r="D21" s="3">
        <f>POJEDINAČNO!D75</f>
        <v>557419</v>
      </c>
      <c r="E21" s="3">
        <f>POJEDINAČNO!E75</f>
        <v>16</v>
      </c>
      <c r="F21" s="3">
        <f>POJEDINAČNO!F75</f>
        <v>32</v>
      </c>
    </row>
    <row r="22" spans="2:6" ht="14.45" x14ac:dyDescent="0.3">
      <c r="B22" s="3">
        <f>POJEDINAČNO!B35</f>
        <v>30</v>
      </c>
      <c r="C22" s="3" t="str">
        <f>POJEDINAČNO!C35</f>
        <v>JOSIP BRLEK</v>
      </c>
      <c r="D22" s="3">
        <f>POJEDINAČNO!D35</f>
        <v>68712</v>
      </c>
      <c r="E22" s="3">
        <f>POJEDINAČNO!E35</f>
        <v>12</v>
      </c>
      <c r="F22" s="3">
        <f>POJEDINAČNO!F35</f>
        <v>24</v>
      </c>
    </row>
    <row r="23" spans="2:6" ht="14.45" x14ac:dyDescent="0.3">
      <c r="B23" s="3">
        <f>POJEDINAČNO!B45</f>
        <v>40</v>
      </c>
      <c r="C23" s="3" t="str">
        <f>POJEDINAČNO!C19</f>
        <v>IVAN BRLEK</v>
      </c>
      <c r="D23" s="3">
        <f>POJEDINAČNO!D19</f>
        <v>524777</v>
      </c>
      <c r="E23" s="3">
        <f>POJEDINAČNO!E19</f>
        <v>19</v>
      </c>
      <c r="F23" s="3">
        <f>POJEDINAČNO!F19</f>
        <v>38</v>
      </c>
    </row>
    <row r="24" spans="2:6" ht="14.45" x14ac:dyDescent="0.3">
      <c r="B24" s="3">
        <f>POJEDINAČNO!B49</f>
        <v>44</v>
      </c>
      <c r="C24" s="3" t="str">
        <f>POJEDINAČNO!C23</f>
        <v>MATIJA DUKARIĆ</v>
      </c>
      <c r="D24" s="3">
        <f>POJEDINAČNO!D23</f>
        <v>534021</v>
      </c>
      <c r="E24" s="3">
        <f>POJEDINAČNO!E23</f>
        <v>13</v>
      </c>
      <c r="F24" s="3">
        <f>POJEDINAČNO!F23</f>
        <v>26</v>
      </c>
    </row>
    <row r="25" spans="2:6" ht="14.45" x14ac:dyDescent="0.3">
      <c r="B25" s="3">
        <f>POJEDINAČNO!B63</f>
        <v>58</v>
      </c>
      <c r="C25" s="3" t="str">
        <f>POJEDINAČNO!C60</f>
        <v>IGOR SKUPNJAK</v>
      </c>
      <c r="D25" s="3">
        <f>POJEDINAČNO!D60</f>
        <v>529264</v>
      </c>
      <c r="E25" s="3">
        <f>POJEDINAČNO!E60</f>
        <v>8</v>
      </c>
      <c r="F25" s="3">
        <f>POJEDINAČNO!F60</f>
        <v>16</v>
      </c>
    </row>
    <row r="26" spans="2:6" ht="14.45" x14ac:dyDescent="0.3">
      <c r="B26" s="3">
        <f>POJEDINAČNO!B14</f>
        <v>9</v>
      </c>
      <c r="C26" s="3" t="str">
        <f>POJEDINAČNO!C30</f>
        <v>STJEPAN BOČKAJ</v>
      </c>
      <c r="D26" s="3">
        <f>POJEDINAČNO!D30</f>
        <v>451823</v>
      </c>
      <c r="E26" s="3">
        <f>POJEDINAČNO!E30</f>
        <v>16</v>
      </c>
      <c r="F26" s="3">
        <f>POJEDINAČNO!F30</f>
        <v>32</v>
      </c>
    </row>
    <row r="27" spans="2:6" ht="14.45" x14ac:dyDescent="0.3">
      <c r="B27" s="3">
        <f>POJEDINAČNO!B29</f>
        <v>24</v>
      </c>
      <c r="C27" s="3" t="str">
        <f>POJEDINAČNO!C54</f>
        <v>MARTIN SMREČKI</v>
      </c>
      <c r="D27" s="3">
        <f>POJEDINAČNO!D54</f>
        <v>558886</v>
      </c>
      <c r="E27" s="3">
        <f>POJEDINAČNO!E54</f>
        <v>9</v>
      </c>
      <c r="F27" s="3">
        <f>POJEDINAČNO!F54</f>
        <v>18</v>
      </c>
    </row>
    <row r="28" spans="2:6" ht="14.45" x14ac:dyDescent="0.3">
      <c r="B28" s="3">
        <f>POJEDINAČNO!B40</f>
        <v>35</v>
      </c>
      <c r="C28" s="3" t="str">
        <f>POJEDINAČNO!C70</f>
        <v>MILJENKO HRŽENJAK</v>
      </c>
      <c r="D28" s="3">
        <f>POJEDINAČNO!D70</f>
        <v>1310</v>
      </c>
      <c r="E28" s="3">
        <f>POJEDINAČNO!E70</f>
        <v>17</v>
      </c>
      <c r="F28" s="3">
        <f>POJEDINAČNO!F70</f>
        <v>34</v>
      </c>
    </row>
    <row r="29" spans="2:6" ht="14.45" x14ac:dyDescent="0.3">
      <c r="B29" s="3">
        <f>POJEDINAČNO!B78</f>
        <v>73</v>
      </c>
      <c r="C29" s="3" t="str">
        <f>POJEDINAČNO!C69</f>
        <v>TOMISLAV HRŽENJAK</v>
      </c>
      <c r="D29" s="3">
        <f>POJEDINAČNO!D69</f>
        <v>1311</v>
      </c>
      <c r="E29" s="3">
        <f>POJEDINAČNO!E69</f>
        <v>13</v>
      </c>
      <c r="F29" s="3">
        <f>POJEDINAČNO!F69</f>
        <v>26</v>
      </c>
    </row>
    <row r="30" spans="2:6" ht="14.45" x14ac:dyDescent="0.3">
      <c r="B30" s="3">
        <f>POJEDINAČNO!B19</f>
        <v>14</v>
      </c>
      <c r="C30" s="3" t="str">
        <f>POJEDINAČNO!C61</f>
        <v>DALIBOR ŠKRPEC</v>
      </c>
      <c r="D30" s="3">
        <f>POJEDINAČNO!D61</f>
        <v>440052</v>
      </c>
      <c r="E30" s="3">
        <f>POJEDINAČNO!E61</f>
        <v>13</v>
      </c>
      <c r="F30" s="3">
        <f>POJEDINAČNO!F61</f>
        <v>26</v>
      </c>
    </row>
    <row r="31" spans="2:6" ht="14.45" x14ac:dyDescent="0.3">
      <c r="B31" s="3">
        <f>POJEDINAČNO!B28</f>
        <v>23</v>
      </c>
      <c r="C31" s="3" t="str">
        <f>POJEDINAČNO!C50</f>
        <v>KRUNOSLAV KOLAČKO</v>
      </c>
      <c r="D31" s="3">
        <f>POJEDINAČNO!D50</f>
        <v>550150</v>
      </c>
      <c r="E31" s="3">
        <f>POJEDINAČNO!E50</f>
        <v>14</v>
      </c>
      <c r="F31" s="3">
        <f>POJEDINAČNO!F50</f>
        <v>28</v>
      </c>
    </row>
    <row r="32" spans="2:6" ht="14.45" x14ac:dyDescent="0.3">
      <c r="B32" s="3">
        <f>POJEDINAČNO!B31</f>
        <v>26</v>
      </c>
      <c r="C32" s="3" t="str">
        <f>POJEDINAČNO!C11</f>
        <v>GORAN KOS</v>
      </c>
      <c r="D32" s="3">
        <f>POJEDINAČNO!D11</f>
        <v>480510</v>
      </c>
      <c r="E32" s="3">
        <f>POJEDINAČNO!E11</f>
        <v>20</v>
      </c>
      <c r="F32" s="3">
        <f>POJEDINAČNO!F11</f>
        <v>40</v>
      </c>
    </row>
    <row r="33" spans="2:6" ht="14.45" x14ac:dyDescent="0.3">
      <c r="B33" s="3">
        <f>POJEDINAČNO!B56</f>
        <v>51</v>
      </c>
      <c r="C33" s="3" t="str">
        <f>POJEDINAČNO!C74</f>
        <v>ANTONIO HOSNI</v>
      </c>
      <c r="D33" s="3">
        <f>POJEDINAČNO!D74</f>
        <v>472098</v>
      </c>
      <c r="E33" s="3">
        <f>POJEDINAČNO!E74</f>
        <v>11</v>
      </c>
      <c r="F33" s="3">
        <f>POJEDINAČNO!F74</f>
        <v>22</v>
      </c>
    </row>
    <row r="34" spans="2:6" ht="14.45" x14ac:dyDescent="0.3">
      <c r="B34" s="3">
        <f>POJEDINAČNO!B68</f>
        <v>63</v>
      </c>
      <c r="C34" s="3" t="str">
        <f>POJEDINAČNO!C28</f>
        <v>DAMIR HRŽENJAK</v>
      </c>
      <c r="D34" s="3">
        <f>POJEDINAČNO!D28</f>
        <v>1411</v>
      </c>
      <c r="E34" s="3">
        <f>POJEDINAČNO!E28</f>
        <v>11</v>
      </c>
      <c r="F34" s="3">
        <f>POJEDINAČNO!F28</f>
        <v>22</v>
      </c>
    </row>
    <row r="35" spans="2:6" ht="14.45" x14ac:dyDescent="0.3">
      <c r="B35" s="3">
        <f>POJEDINAČNO!B11</f>
        <v>6</v>
      </c>
      <c r="C35" s="3" t="str">
        <f>POJEDINAČNO!C33</f>
        <v>MARIN KOS</v>
      </c>
      <c r="D35" s="3">
        <f>POJEDINAČNO!D33</f>
        <v>533242</v>
      </c>
      <c r="E35" s="3">
        <f>POJEDINAČNO!E33</f>
        <v>17</v>
      </c>
      <c r="F35" s="3">
        <f>POJEDINAČNO!F33</f>
        <v>34</v>
      </c>
    </row>
    <row r="36" spans="2:6" ht="14.45" x14ac:dyDescent="0.3">
      <c r="B36" s="3">
        <f>POJEDINAČNO!B61</f>
        <v>56</v>
      </c>
      <c r="C36" s="3" t="str">
        <f>POJEDINAČNO!C39</f>
        <v>BRANKO FIŠTER</v>
      </c>
      <c r="D36" s="3">
        <f>POJEDINAČNO!D39</f>
        <v>61878</v>
      </c>
      <c r="E36" s="3">
        <f>POJEDINAČNO!E39</f>
        <v>7</v>
      </c>
      <c r="F36" s="3">
        <f>POJEDINAČNO!F39</f>
        <v>14</v>
      </c>
    </row>
    <row r="37" spans="2:6" ht="14.45" x14ac:dyDescent="0.3">
      <c r="B37" s="3">
        <f>POJEDINAČNO!B66</f>
        <v>61</v>
      </c>
      <c r="C37" s="3" t="str">
        <f>POJEDINAČNO!C17</f>
        <v>TIHOMIR HIRŽIN</v>
      </c>
      <c r="D37" s="3">
        <f>POJEDINAČNO!D17</f>
        <v>425808</v>
      </c>
      <c r="E37" s="3">
        <f>POJEDINAČNO!E17</f>
        <v>18</v>
      </c>
      <c r="F37" s="3">
        <f>POJEDINAČNO!F17</f>
        <v>36</v>
      </c>
    </row>
    <row r="38" spans="2:6" ht="14.45" x14ac:dyDescent="0.3">
      <c r="B38" s="3">
        <f>POJEDINAČNO!B76</f>
        <v>71</v>
      </c>
      <c r="C38" s="3" t="str">
        <f>POJEDINAČNO!C47</f>
        <v>RIKARD MAJNARIĆ</v>
      </c>
      <c r="D38" s="3">
        <f>POJEDINAČNO!D47</f>
        <v>83394</v>
      </c>
      <c r="E38" s="3">
        <f>POJEDINAČNO!E47</f>
        <v>8</v>
      </c>
      <c r="F38" s="3">
        <f>POJEDINAČNO!F47</f>
        <v>16</v>
      </c>
    </row>
    <row r="39" spans="2:6" ht="14.45" x14ac:dyDescent="0.3">
      <c r="B39" s="3">
        <f>POJEDINAČNO!B86</f>
        <v>81</v>
      </c>
      <c r="C39" s="3" t="str">
        <f>POJEDINAČNO!C82</f>
        <v>FILIP MIHALIĆ</v>
      </c>
      <c r="D39" s="3">
        <f>POJEDINAČNO!D82</f>
        <v>214170</v>
      </c>
      <c r="E39" s="3">
        <f>POJEDINAČNO!E82</f>
        <v>11</v>
      </c>
      <c r="F39" s="3">
        <f>POJEDINAČNO!F82</f>
        <v>22</v>
      </c>
    </row>
    <row r="40" spans="2:6" x14ac:dyDescent="0.25">
      <c r="B40" s="3">
        <f>POJEDINAČNO!B23</f>
        <v>18</v>
      </c>
      <c r="C40" s="3" t="str">
        <f>POJEDINAČNO!C56</f>
        <v>MIROSLAV RIBARIĆ</v>
      </c>
      <c r="D40" s="3">
        <f>POJEDINAČNO!D56</f>
        <v>79071</v>
      </c>
      <c r="E40" s="3">
        <f>POJEDINAČNO!E56</f>
        <v>11</v>
      </c>
      <c r="F40" s="3">
        <f>POJEDINAČNO!F56</f>
        <v>22</v>
      </c>
    </row>
    <row r="41" spans="2:6" x14ac:dyDescent="0.25">
      <c r="B41" s="3">
        <f>POJEDINAČNO!B32</f>
        <v>27</v>
      </c>
      <c r="C41" s="3" t="str">
        <f>POJEDINAČNO!C55</f>
        <v>KRUNOSLAV PEHARDA</v>
      </c>
      <c r="D41" s="3">
        <f>POJEDINAČNO!D55</f>
        <v>65250</v>
      </c>
      <c r="E41" s="3">
        <f>POJEDINAČNO!E55</f>
        <v>11</v>
      </c>
      <c r="F41" s="3">
        <f>POJEDINAČNO!F55</f>
        <v>22</v>
      </c>
    </row>
    <row r="42" spans="2:6" x14ac:dyDescent="0.25">
      <c r="B42" s="3">
        <f>POJEDINAČNO!B33</f>
        <v>28</v>
      </c>
      <c r="C42" s="3" t="str">
        <f>POJEDINAČNO!C18</f>
        <v>IVAN GREGUR</v>
      </c>
      <c r="D42" s="3">
        <f>POJEDINAČNO!D18</f>
        <v>71385</v>
      </c>
      <c r="E42" s="3">
        <f>POJEDINAČNO!E18</f>
        <v>18</v>
      </c>
      <c r="F42" s="3">
        <f>POJEDINAČNO!F18</f>
        <v>36</v>
      </c>
    </row>
    <row r="43" spans="2:6" x14ac:dyDescent="0.25">
      <c r="B43" s="3">
        <f>POJEDINAČNO!B36</f>
        <v>31</v>
      </c>
      <c r="C43" s="3" t="str">
        <f>POJEDINAČNO!C78</f>
        <v>IVICA ĐURANEC</v>
      </c>
      <c r="D43" s="3">
        <f>POJEDINAČNO!D78</f>
        <v>65043</v>
      </c>
      <c r="E43" s="3">
        <f>POJEDINAČNO!E78</f>
        <v>8</v>
      </c>
      <c r="F43" s="3">
        <f>POJEDINAČNO!F78</f>
        <v>16</v>
      </c>
    </row>
    <row r="44" spans="2:6" x14ac:dyDescent="0.25">
      <c r="B44" s="3">
        <f>POJEDINAČNO!B46</f>
        <v>41</v>
      </c>
      <c r="C44" s="3" t="str">
        <f>POJEDINAČNO!C89</f>
        <v>CECELJA IVAN</v>
      </c>
      <c r="D44" s="3">
        <f>POJEDINAČNO!D89</f>
        <v>0</v>
      </c>
      <c r="E44" s="3">
        <f>POJEDINAČNO!E89</f>
        <v>10</v>
      </c>
      <c r="F44" s="3">
        <f>POJEDINAČNO!F89</f>
        <v>20</v>
      </c>
    </row>
    <row r="45" spans="2:6" x14ac:dyDescent="0.25">
      <c r="B45" s="3">
        <f>POJEDINAČNO!B48</f>
        <v>43</v>
      </c>
      <c r="C45" s="3" t="str">
        <f>POJEDINAČNO!C24</f>
        <v>DRAŽEN MUDRI BREŽNI</v>
      </c>
      <c r="D45" s="3">
        <f>POJEDINAČNO!D24</f>
        <v>1593</v>
      </c>
      <c r="E45" s="3">
        <f>POJEDINAČNO!E24</f>
        <v>17</v>
      </c>
      <c r="F45" s="3">
        <f>POJEDINAČNO!F24</f>
        <v>34</v>
      </c>
    </row>
    <row r="46" spans="2:6" x14ac:dyDescent="0.25">
      <c r="B46" s="3">
        <f>POJEDINAČNO!B69</f>
        <v>64</v>
      </c>
      <c r="C46" s="3" t="str">
        <f>POJEDINAČNO!C22</f>
        <v>ZLATKO MUŠIĆ</v>
      </c>
      <c r="D46" s="3">
        <f>POJEDINAČNO!D22</f>
        <v>1406</v>
      </c>
      <c r="E46" s="3">
        <f>POJEDINAČNO!E22</f>
        <v>13</v>
      </c>
      <c r="F46" s="3">
        <f>POJEDINAČNO!F22</f>
        <v>26</v>
      </c>
    </row>
    <row r="47" spans="2:6" x14ac:dyDescent="0.25">
      <c r="B47" s="3">
        <f>POJEDINAČNO!B79</f>
        <v>74</v>
      </c>
      <c r="C47" s="3" t="str">
        <f>POJEDINAČNO!C34</f>
        <v>IVAN PLAHINEK</v>
      </c>
      <c r="D47" s="3">
        <f>POJEDINAČNO!D34</f>
        <v>47424</v>
      </c>
      <c r="E47" s="3">
        <f>POJEDINAČNO!E34</f>
        <v>10</v>
      </c>
      <c r="F47" s="3">
        <f>POJEDINAČNO!F34</f>
        <v>20</v>
      </c>
    </row>
    <row r="48" spans="2:6" x14ac:dyDescent="0.25">
      <c r="B48" s="3">
        <f>POJEDINAČNO!B38</f>
        <v>33</v>
      </c>
      <c r="C48" s="3" t="str">
        <f>POJEDINAČNO!C81</f>
        <v>ZDRAVKO JURINJAK</v>
      </c>
      <c r="D48" s="3">
        <f>POJEDINAČNO!D81</f>
        <v>32673</v>
      </c>
      <c r="E48" s="3">
        <f>POJEDINAČNO!E81</f>
        <v>9</v>
      </c>
      <c r="F48" s="3">
        <f>POJEDINAČNO!F81</f>
        <v>18</v>
      </c>
    </row>
    <row r="49" spans="2:6" x14ac:dyDescent="0.25">
      <c r="B49" s="3">
        <f>POJEDINAČNO!B39</f>
        <v>34</v>
      </c>
      <c r="C49" s="3" t="str">
        <f>POJEDINAČNO!C42</f>
        <v>KRISTIJAN KOŠIĆ</v>
      </c>
      <c r="D49" s="3">
        <f>POJEDINAČNO!D42</f>
        <v>51926</v>
      </c>
      <c r="E49" s="3">
        <f>POJEDINAČNO!E42</f>
        <v>12</v>
      </c>
      <c r="F49" s="3">
        <f>POJEDINAČNO!F42</f>
        <v>24</v>
      </c>
    </row>
    <row r="50" spans="2:6" x14ac:dyDescent="0.25">
      <c r="B50" s="3">
        <f>POJEDINAČNO!B47</f>
        <v>42</v>
      </c>
      <c r="C50" s="3" t="str">
        <f>POJEDINAČNO!C67</f>
        <v>NIKOLA POMPER</v>
      </c>
      <c r="D50" s="3">
        <f>POJEDINAČNO!D67</f>
        <v>348785</v>
      </c>
      <c r="E50" s="3">
        <f>POJEDINAČNO!E67</f>
        <v>11</v>
      </c>
      <c r="F50" s="3">
        <f>POJEDINAČNO!F67</f>
        <v>22</v>
      </c>
    </row>
    <row r="51" spans="2:6" x14ac:dyDescent="0.25">
      <c r="B51" s="3">
        <f>POJEDINAČNO!B51</f>
        <v>46</v>
      </c>
      <c r="C51" s="3" t="str">
        <f>POJEDINAČNO!C93</f>
        <v>DAMIR ŽUGEC</v>
      </c>
      <c r="D51" s="3">
        <f>POJEDINAČNO!D93</f>
        <v>14974</v>
      </c>
      <c r="E51" s="3">
        <f>POJEDINAČNO!E93</f>
        <v>13</v>
      </c>
      <c r="F51" s="3">
        <f>POJEDINAČNO!F93</f>
        <v>26</v>
      </c>
    </row>
    <row r="52" spans="2:6" x14ac:dyDescent="0.25">
      <c r="B52" s="3">
        <f>POJEDINAČNO!B60</f>
        <v>55</v>
      </c>
      <c r="C52" s="3" t="str">
        <f>POJEDINAČNO!C41</f>
        <v>JOSIP GREGUR</v>
      </c>
      <c r="D52" s="3">
        <f>POJEDINAČNO!D41</f>
        <v>14862</v>
      </c>
      <c r="E52" s="3">
        <f>POJEDINAČNO!E41</f>
        <v>14</v>
      </c>
      <c r="F52" s="3">
        <f>POJEDINAČNO!F41</f>
        <v>28</v>
      </c>
    </row>
    <row r="53" spans="2:6" x14ac:dyDescent="0.25">
      <c r="B53" s="3">
        <f>POJEDINAČNO!B71</f>
        <v>66</v>
      </c>
      <c r="C53" s="3" t="str">
        <f>POJEDINAČNO!C90</f>
        <v>DAMIR FURDI</v>
      </c>
      <c r="D53" s="3">
        <f>POJEDINAČNO!D90</f>
        <v>546410</v>
      </c>
      <c r="E53" s="3">
        <f>POJEDINAČNO!E90</f>
        <v>4</v>
      </c>
      <c r="F53" s="3">
        <f>POJEDINAČNO!F90</f>
        <v>8</v>
      </c>
    </row>
    <row r="54" spans="2:6" x14ac:dyDescent="0.25">
      <c r="B54" s="3">
        <f>POJEDINAČNO!B90</f>
        <v>85</v>
      </c>
      <c r="C54" s="3" t="str">
        <f>POJEDINAČNO!C16</f>
        <v>STJEPAN SKRBNIK</v>
      </c>
      <c r="D54" s="3">
        <f>POJEDINAČNO!D16</f>
        <v>445895</v>
      </c>
      <c r="E54" s="3">
        <f>POJEDINAČNO!E16</f>
        <v>10</v>
      </c>
      <c r="F54" s="3">
        <f>POJEDINAČNO!F16</f>
        <v>20</v>
      </c>
    </row>
    <row r="55" spans="2:6" x14ac:dyDescent="0.25">
      <c r="B55" s="3">
        <f>POJEDINAČNO!B20</f>
        <v>15</v>
      </c>
      <c r="C55" s="3" t="str">
        <f>POJEDINAČNO!C59</f>
        <v>IVICA PTIČEK</v>
      </c>
      <c r="D55" s="3">
        <f>POJEDINAČNO!D59</f>
        <v>14766</v>
      </c>
      <c r="E55" s="3">
        <f>POJEDINAČNO!E59</f>
        <v>14</v>
      </c>
      <c r="F55" s="3">
        <f>POJEDINAČNO!F59</f>
        <v>28</v>
      </c>
    </row>
    <row r="56" spans="2:6" x14ac:dyDescent="0.25">
      <c r="B56" s="3">
        <f>POJEDINAČNO!B30</f>
        <v>25</v>
      </c>
      <c r="C56" s="3" t="str">
        <f>POJEDINAČNO!C53</f>
        <v>MLADEN POSAVEC</v>
      </c>
      <c r="D56" s="3">
        <f>POJEDINAČNO!D53</f>
        <v>1205</v>
      </c>
      <c r="E56" s="3">
        <f>POJEDINAČNO!E53</f>
        <v>14</v>
      </c>
      <c r="F56" s="3">
        <f>POJEDINAČNO!F53</f>
        <v>28</v>
      </c>
    </row>
    <row r="57" spans="2:6" x14ac:dyDescent="0.25">
      <c r="B57" s="3">
        <f>POJEDINAČNO!B50</f>
        <v>45</v>
      </c>
      <c r="C57" s="3" t="str">
        <f>POJEDINAČNO!C65</f>
        <v>DARIO KUŠTELEGA</v>
      </c>
      <c r="D57" s="3">
        <f>POJEDINAČNO!D65</f>
        <v>0</v>
      </c>
      <c r="E57" s="3">
        <f>POJEDINAČNO!E65</f>
        <v>13</v>
      </c>
      <c r="F57" s="3">
        <f>POJEDINAČNO!F65</f>
        <v>26</v>
      </c>
    </row>
    <row r="58" spans="2:6" x14ac:dyDescent="0.25">
      <c r="B58" s="3">
        <f>POJEDINAČNO!B58</f>
        <v>53</v>
      </c>
      <c r="C58" s="3" t="str">
        <f>POJEDINAČNO!C84</f>
        <v>DAMIR ZRINSKI</v>
      </c>
      <c r="D58" s="3">
        <f>POJEDINAČNO!D84</f>
        <v>1845</v>
      </c>
      <c r="E58" s="3">
        <f>POJEDINAČNO!E84</f>
        <v>17</v>
      </c>
      <c r="F58" s="3">
        <f>POJEDINAČNO!F84</f>
        <v>34</v>
      </c>
    </row>
    <row r="59" spans="2:6" x14ac:dyDescent="0.25">
      <c r="B59" s="3">
        <f>POJEDINAČNO!B59</f>
        <v>54</v>
      </c>
      <c r="C59" s="3" t="str">
        <f>POJEDINAČNO!C48</f>
        <v>JAN  NOVAČKO</v>
      </c>
      <c r="D59" s="3">
        <f>POJEDINAČNO!D48</f>
        <v>547175</v>
      </c>
      <c r="E59" s="3">
        <f>POJEDINAČNO!E48</f>
        <v>14</v>
      </c>
      <c r="F59" s="3">
        <f>POJEDINAČNO!F48</f>
        <v>28</v>
      </c>
    </row>
    <row r="60" spans="2:6" x14ac:dyDescent="0.25">
      <c r="B60" s="3">
        <f>POJEDINAČNO!B64</f>
        <v>59</v>
      </c>
      <c r="C60" s="3" t="str">
        <f>POJEDINAČNO!C76</f>
        <v>MATIJA LEŽAIĆ</v>
      </c>
      <c r="D60" s="3">
        <f>POJEDINAČNO!D76</f>
        <v>54552</v>
      </c>
      <c r="E60" s="3">
        <f>POJEDINAČNO!E76</f>
        <v>9</v>
      </c>
      <c r="F60" s="3">
        <f>POJEDINAČNO!F76</f>
        <v>18</v>
      </c>
    </row>
    <row r="61" spans="2:6" x14ac:dyDescent="0.25">
      <c r="B61" s="3">
        <f>POJEDINAČNO!B25</f>
        <v>20</v>
      </c>
      <c r="C61" s="3" t="str">
        <f>POJEDINAČNO!C13</f>
        <v>HINKO DRVAR</v>
      </c>
      <c r="D61" s="3">
        <f>POJEDINAČNO!D13</f>
        <v>68721</v>
      </c>
      <c r="E61" s="3">
        <f>POJEDINAČNO!E13</f>
        <v>14</v>
      </c>
      <c r="F61" s="3">
        <f>POJEDINAČNO!F13</f>
        <v>28</v>
      </c>
    </row>
    <row r="62" spans="2:6" x14ac:dyDescent="0.25">
      <c r="B62" s="3">
        <f>POJEDINAČNO!B42</f>
        <v>37</v>
      </c>
      <c r="C62" s="3" t="str">
        <f>POJEDINAČNO!C83</f>
        <v>ANTUN POVIJAČ</v>
      </c>
      <c r="D62" s="3">
        <f>POJEDINAČNO!D83</f>
        <v>0</v>
      </c>
      <c r="E62" s="3">
        <f>POJEDINAČNO!E83</f>
        <v>10</v>
      </c>
      <c r="F62" s="3">
        <f>POJEDINAČNO!F83</f>
        <v>20</v>
      </c>
    </row>
    <row r="63" spans="2:6" x14ac:dyDescent="0.25">
      <c r="B63" s="3">
        <f>POJEDINAČNO!B53</f>
        <v>48</v>
      </c>
      <c r="C63" s="3" t="str">
        <f>POJEDINAČNO!C79</f>
        <v>SINIŠA PUNČEC</v>
      </c>
      <c r="D63" s="3">
        <f>POJEDINAČNO!D79</f>
        <v>75383</v>
      </c>
      <c r="E63" s="3">
        <f>POJEDINAČNO!E79</f>
        <v>8</v>
      </c>
      <c r="F63" s="3">
        <f>POJEDINAČNO!F79</f>
        <v>16</v>
      </c>
    </row>
    <row r="64" spans="2:6" x14ac:dyDescent="0.25">
      <c r="B64" s="3">
        <f>POJEDINAČNO!B54</f>
        <v>49</v>
      </c>
      <c r="C64" s="3" t="str">
        <f>POJEDINAČNO!C68</f>
        <v>TOMISLAV MIKULEK</v>
      </c>
      <c r="D64" s="3">
        <f>POJEDINAČNO!D68</f>
        <v>198974</v>
      </c>
      <c r="E64" s="3">
        <f>POJEDINAČNO!E68</f>
        <v>15</v>
      </c>
      <c r="F64" s="3">
        <f>POJEDINAČNO!F68</f>
        <v>30</v>
      </c>
    </row>
    <row r="65" spans="2:6" x14ac:dyDescent="0.25">
      <c r="B65" s="3">
        <f>POJEDINAČNO!B89</f>
        <v>84</v>
      </c>
      <c r="C65" s="3" t="str">
        <f>POJEDINAČNO!C44</f>
        <v>BRANKO ŠKRNJUG</v>
      </c>
      <c r="D65" s="3">
        <f>POJEDINAČNO!D44</f>
        <v>28446</v>
      </c>
      <c r="E65" s="3">
        <f>POJEDINAČNO!E44</f>
        <v>12</v>
      </c>
      <c r="F65" s="3">
        <f>POJEDINAČNO!F44</f>
        <v>24</v>
      </c>
    </row>
    <row r="66" spans="2:6" x14ac:dyDescent="0.25">
      <c r="B66" s="3">
        <f>POJEDINAČNO!B92</f>
        <v>87</v>
      </c>
      <c r="C66" s="3" t="str">
        <f>POJEDINAČNO!C38</f>
        <v>DAMIR PREMUŽIĆ</v>
      </c>
      <c r="D66" s="3">
        <f>POJEDINAČNO!D38</f>
        <v>75788</v>
      </c>
      <c r="E66" s="3">
        <f>POJEDINAČNO!E38</f>
        <v>12</v>
      </c>
      <c r="F66" s="3">
        <f>POJEDINAČNO!F38</f>
        <v>24</v>
      </c>
    </row>
    <row r="67" spans="2:6" x14ac:dyDescent="0.25">
      <c r="B67" s="3">
        <f>POJEDINAČNO!B26</f>
        <v>21</v>
      </c>
      <c r="C67" s="3" t="str">
        <f>POJEDINAČNO!C63</f>
        <v>DRAGUTIN SAKAČ</v>
      </c>
      <c r="D67" s="3">
        <f>POJEDINAČNO!D63</f>
        <v>2365</v>
      </c>
      <c r="E67" s="3">
        <f>POJEDINAČNO!E63</f>
        <v>16</v>
      </c>
      <c r="F67" s="3">
        <f>POJEDINAČNO!F63</f>
        <v>32</v>
      </c>
    </row>
    <row r="68" spans="2:6" x14ac:dyDescent="0.25">
      <c r="B68" s="3">
        <f>POJEDINAČNO!B37</f>
        <v>32</v>
      </c>
      <c r="C68" s="3" t="str">
        <f>POJEDINAČNO!C91</f>
        <v>MARIO MILAK</v>
      </c>
      <c r="D68" s="3">
        <f>POJEDINAČNO!D91</f>
        <v>1361</v>
      </c>
      <c r="E68" s="3">
        <f>POJEDINAČNO!E91</f>
        <v>6</v>
      </c>
      <c r="F68" s="3">
        <f>POJEDINAČNO!F91</f>
        <v>12</v>
      </c>
    </row>
    <row r="69" spans="2:6" x14ac:dyDescent="0.25">
      <c r="B69" s="3">
        <f>POJEDINAČNO!B41</f>
        <v>36</v>
      </c>
      <c r="C69" s="3" t="str">
        <f>POJEDINAČNO!C46</f>
        <v>TOMICA GOTAL</v>
      </c>
      <c r="D69" s="3">
        <f>POJEDINAČNO!D46</f>
        <v>90909</v>
      </c>
      <c r="E69" s="3">
        <f>POJEDINAČNO!E46</f>
        <v>4</v>
      </c>
      <c r="F69" s="3">
        <f>POJEDINAČNO!F46</f>
        <v>8</v>
      </c>
    </row>
    <row r="70" spans="2:6" x14ac:dyDescent="0.25">
      <c r="B70" s="3">
        <f>POJEDINAČNO!B44</f>
        <v>39</v>
      </c>
      <c r="C70" s="3" t="str">
        <f>POJEDINAČNO!C92</f>
        <v>NIKOLA BANFIĆ</v>
      </c>
      <c r="D70" s="3">
        <f>POJEDINAČNO!D92</f>
        <v>553702</v>
      </c>
      <c r="E70" s="3">
        <f>POJEDINAČNO!E92</f>
        <v>7</v>
      </c>
      <c r="F70" s="3">
        <f>POJEDINAČNO!F92</f>
        <v>14</v>
      </c>
    </row>
    <row r="71" spans="2:6" x14ac:dyDescent="0.25">
      <c r="B71" s="3">
        <f>POJEDINAČNO!B55</f>
        <v>50</v>
      </c>
      <c r="C71" s="3" t="str">
        <f>POJEDINAČNO!C97</f>
        <v>SOKOL JOSIP</v>
      </c>
      <c r="D71" s="3">
        <f>POJEDINAČNO!D97</f>
        <v>0</v>
      </c>
      <c r="E71" s="3">
        <f>POJEDINAČNO!E97</f>
        <v>6</v>
      </c>
      <c r="F71" s="3">
        <f>POJEDINAČNO!F97</f>
        <v>12</v>
      </c>
    </row>
    <row r="72" spans="2:6" x14ac:dyDescent="0.25">
      <c r="B72" s="3">
        <f>POJEDINAČNO!B65</f>
        <v>60</v>
      </c>
      <c r="C72" s="3" t="str">
        <f>POJEDINAČNO!C94</f>
        <v>SREĆKO RIHTAR</v>
      </c>
      <c r="D72" s="3">
        <f>POJEDINAČNO!D94</f>
        <v>79452</v>
      </c>
      <c r="E72" s="3">
        <f>POJEDINAČNO!E94</f>
        <v>9</v>
      </c>
      <c r="F72" s="3">
        <f>POJEDINAČNO!F94</f>
        <v>18</v>
      </c>
    </row>
    <row r="73" spans="2:6" x14ac:dyDescent="0.25">
      <c r="B73" s="3">
        <f>POJEDINAČNO!B67</f>
        <v>62</v>
      </c>
      <c r="C73" s="3" t="str">
        <f>POJEDINAČNO!C31</f>
        <v>NIKOLA NOVOSELEC</v>
      </c>
      <c r="D73" s="3">
        <f>POJEDINAČNO!D31</f>
        <v>548064</v>
      </c>
      <c r="E73" s="3">
        <f>POJEDINAČNO!E31</f>
        <v>13</v>
      </c>
      <c r="F73" s="3">
        <f>POJEDINAČNO!F31</f>
        <v>26</v>
      </c>
    </row>
    <row r="74" spans="2:6" x14ac:dyDescent="0.25">
      <c r="B74" s="3">
        <f>POJEDINAČNO!B77</f>
        <v>72</v>
      </c>
      <c r="C74" s="3" t="str">
        <f>POJEDINAČNO!C87</f>
        <v>STANKO PAJTAK</v>
      </c>
      <c r="D74" s="3">
        <f>POJEDINAČNO!D87</f>
        <v>58447</v>
      </c>
      <c r="E74" s="3">
        <f>POJEDINAČNO!E87</f>
        <v>10</v>
      </c>
      <c r="F74" s="3">
        <f>POJEDINAČNO!F87</f>
        <v>20</v>
      </c>
    </row>
    <row r="75" spans="2:6" x14ac:dyDescent="0.25">
      <c r="B75" s="3">
        <f>POJEDINAČNO!B81</f>
        <v>76</v>
      </c>
      <c r="C75" s="3" t="str">
        <f>POJEDINAČNO!C86</f>
        <v>RENATO BALAŠKO</v>
      </c>
      <c r="D75" s="3">
        <f>POJEDINAČNO!D86</f>
        <v>0</v>
      </c>
      <c r="E75" s="3">
        <f>POJEDINAČNO!E86</f>
        <v>13</v>
      </c>
      <c r="F75" s="3">
        <f>POJEDINAČNO!F86</f>
        <v>26</v>
      </c>
    </row>
    <row r="76" spans="2:6" x14ac:dyDescent="0.25">
      <c r="B76" s="3">
        <f>POJEDINAČNO!B87</f>
        <v>82</v>
      </c>
      <c r="C76" s="3" t="str">
        <f>POJEDINAČNO!C20</f>
        <v>VLADO JAKOPANEC</v>
      </c>
      <c r="D76" s="3">
        <f>POJEDINAČNO!D20</f>
        <v>1653</v>
      </c>
      <c r="E76" s="3">
        <f>POJEDINAČNO!E20</f>
        <v>12</v>
      </c>
      <c r="F76" s="3">
        <f>POJEDINAČNO!F20</f>
        <v>24</v>
      </c>
    </row>
    <row r="77" spans="2:6" x14ac:dyDescent="0.25">
      <c r="B77" s="3">
        <f>POJEDINAČNO!B94</f>
        <v>89</v>
      </c>
      <c r="C77" s="3" t="str">
        <f>POJEDINAČNO!C96</f>
        <v>MARIO HOSNI</v>
      </c>
      <c r="D77" s="3">
        <f>POJEDINAČNO!D96</f>
        <v>472097</v>
      </c>
      <c r="E77" s="3">
        <f>POJEDINAČNO!E96</f>
        <v>8</v>
      </c>
      <c r="F77" s="3">
        <f>POJEDINAČNO!F96</f>
        <v>16</v>
      </c>
    </row>
    <row r="78" spans="2:6" x14ac:dyDescent="0.25">
      <c r="B78" s="3">
        <f>POJEDINAČNO!B97</f>
        <v>92</v>
      </c>
      <c r="C78" s="3" t="str">
        <f>POJEDINAČNO!C77</f>
        <v>MARKO BALIJA</v>
      </c>
      <c r="D78" s="3">
        <f>POJEDINAČNO!D77</f>
        <v>0</v>
      </c>
      <c r="E78" s="3">
        <f>POJEDINAČNO!E77</f>
        <v>14</v>
      </c>
      <c r="F78" s="3">
        <f>POJEDINAČNO!F77</f>
        <v>28</v>
      </c>
    </row>
    <row r="79" spans="2:6" x14ac:dyDescent="0.25">
      <c r="B79" s="3">
        <f>POJEDINAČNO!B52</f>
        <v>47</v>
      </c>
      <c r="C79" s="3" t="str">
        <f>POJEDINAČNO!C36</f>
        <v>TOMISLAV KUŠEN</v>
      </c>
      <c r="D79" s="3">
        <f>POJEDINAČNO!D36</f>
        <v>59309</v>
      </c>
      <c r="E79" s="3">
        <f>POJEDINAČNO!E36</f>
        <v>14</v>
      </c>
      <c r="F79" s="3">
        <f>POJEDINAČNO!F36</f>
        <v>28</v>
      </c>
    </row>
    <row r="80" spans="2:6" x14ac:dyDescent="0.25">
      <c r="B80" s="3">
        <f>POJEDINAČNO!B70</f>
        <v>65</v>
      </c>
      <c r="C80" s="3" t="str">
        <f>POJEDINAČNO!C85</f>
        <v>DAMIR PEHARDA</v>
      </c>
      <c r="D80" s="3">
        <f>POJEDINAČNO!D85</f>
        <v>482521</v>
      </c>
      <c r="E80" s="3">
        <f>POJEDINAČNO!E85</f>
        <v>5</v>
      </c>
      <c r="F80" s="3">
        <f>POJEDINAČNO!F85</f>
        <v>10</v>
      </c>
    </row>
    <row r="81" spans="2:6" x14ac:dyDescent="0.25">
      <c r="B81" s="3">
        <f>POJEDINAČNO!B73</f>
        <v>68</v>
      </c>
      <c r="C81" s="3" t="str">
        <f>POJEDINAČNO!C37</f>
        <v>BRUNO STANKO</v>
      </c>
      <c r="D81" s="3">
        <f>POJEDINAČNO!D37</f>
        <v>467773</v>
      </c>
      <c r="E81" s="3">
        <f>POJEDINAČNO!E37</f>
        <v>16</v>
      </c>
      <c r="F81" s="3">
        <f>POJEDINAČNO!F37</f>
        <v>32</v>
      </c>
    </row>
    <row r="82" spans="2:6" x14ac:dyDescent="0.25">
      <c r="B82" s="3">
        <f>POJEDINAČNO!B84</f>
        <v>79</v>
      </c>
      <c r="C82" s="3" t="str">
        <f>POJEDINAČNO!C45</f>
        <v>IVICA DRVAR</v>
      </c>
      <c r="D82" s="3">
        <f>POJEDINAČNO!D45</f>
        <v>80211</v>
      </c>
      <c r="E82" s="3">
        <f>POJEDINAČNO!E45</f>
        <v>16</v>
      </c>
      <c r="F82" s="3">
        <f>POJEDINAČNO!F45</f>
        <v>32</v>
      </c>
    </row>
    <row r="83" spans="2:6" x14ac:dyDescent="0.25">
      <c r="B83" s="3" t="e">
        <f>POJEDINAČNO!#REF!</f>
        <v>#REF!</v>
      </c>
      <c r="C83" s="3" t="str">
        <f>POJEDINAČNO!C58</f>
        <v>KARLO JUG</v>
      </c>
      <c r="D83" s="3">
        <f>POJEDINAČNO!D58</f>
        <v>447711</v>
      </c>
      <c r="E83" s="3">
        <f>POJEDINAČNO!E58</f>
        <v>10</v>
      </c>
      <c r="F83" s="3">
        <f>POJEDINAČNO!F58</f>
        <v>20</v>
      </c>
    </row>
    <row r="84" spans="2:6" x14ac:dyDescent="0.25">
      <c r="B84" s="3">
        <f>POJEDINAČNO!B22</f>
        <v>17</v>
      </c>
      <c r="C84" s="3" t="str">
        <f>POJEDINAČNO!C52</f>
        <v>ROMANO BRKIĆ</v>
      </c>
      <c r="D84" s="3">
        <f>POJEDINAČNO!D52</f>
        <v>1547</v>
      </c>
      <c r="E84" s="3">
        <f>POJEDINAČNO!E52</f>
        <v>13</v>
      </c>
      <c r="F84" s="3">
        <f>POJEDINAČNO!F52</f>
        <v>26</v>
      </c>
    </row>
    <row r="85" spans="2:6" x14ac:dyDescent="0.25">
      <c r="B85" s="3">
        <f>POJEDINAČNO!B34</f>
        <v>29</v>
      </c>
      <c r="C85" s="3" t="str">
        <f>POJEDINAČNO!C80</f>
        <v>IVAN BUREC</v>
      </c>
      <c r="D85" s="3">
        <f>POJEDINAČNO!D80</f>
        <v>349344</v>
      </c>
      <c r="E85" s="3">
        <f>POJEDINAČNO!E80</f>
        <v>8</v>
      </c>
      <c r="F85" s="3">
        <f>POJEDINAČNO!F80</f>
        <v>16</v>
      </c>
    </row>
    <row r="86" spans="2:6" x14ac:dyDescent="0.25">
      <c r="B86" s="3">
        <f>POJEDINAČNO!B62</f>
        <v>57</v>
      </c>
      <c r="C86" s="3" t="str">
        <f>POJEDINAČNO!C49</f>
        <v>DALIBOR KOŠUTAR</v>
      </c>
      <c r="D86" s="3">
        <f>POJEDINAČNO!D49</f>
        <v>461721</v>
      </c>
      <c r="E86" s="3">
        <f>POJEDINAČNO!E49</f>
        <v>7</v>
      </c>
      <c r="F86" s="3">
        <f>POJEDINAČNO!F49</f>
        <v>14</v>
      </c>
    </row>
    <row r="87" spans="2:6" x14ac:dyDescent="0.25">
      <c r="B87" s="3">
        <f>POJEDINAČNO!B72</f>
        <v>67</v>
      </c>
      <c r="C87" s="3" t="str">
        <f>POJEDINAČNO!C73</f>
        <v>MARKO SREMEC</v>
      </c>
      <c r="D87" s="3">
        <f>POJEDINAČNO!D73</f>
        <v>54860</v>
      </c>
      <c r="E87" s="3">
        <f>POJEDINAČNO!E73</f>
        <v>11</v>
      </c>
      <c r="F87" s="3">
        <f>POJEDINAČNO!F73</f>
        <v>22</v>
      </c>
    </row>
    <row r="88" spans="2:6" x14ac:dyDescent="0.25">
      <c r="B88" s="3">
        <f>POJEDINAČNO!B75</f>
        <v>70</v>
      </c>
      <c r="C88" s="3" t="str">
        <f>POJEDINAČNO!C27</f>
        <v>KRUNO ANDRAĐEK</v>
      </c>
      <c r="D88" s="3">
        <f>POJEDINAČNO!D27</f>
        <v>82552</v>
      </c>
      <c r="E88" s="3">
        <f>POJEDINAČNO!E27</f>
        <v>17</v>
      </c>
      <c r="F88" s="3">
        <f>POJEDINAČNO!F27</f>
        <v>34</v>
      </c>
    </row>
    <row r="89" spans="2:6" x14ac:dyDescent="0.25">
      <c r="B89" s="3">
        <f>POJEDINAČNO!B82</f>
        <v>77</v>
      </c>
      <c r="C89" s="3" t="str">
        <f>POJEDINAČNO!C40</f>
        <v>MATEO JAKOPANEC</v>
      </c>
      <c r="D89" s="3">
        <f>POJEDINAČNO!D40</f>
        <v>479687</v>
      </c>
      <c r="E89" s="3">
        <f>POJEDINAČNO!E40</f>
        <v>17</v>
      </c>
      <c r="F89" s="3">
        <f>POJEDINAČNO!F40</f>
        <v>34</v>
      </c>
    </row>
    <row r="90" spans="2:6" x14ac:dyDescent="0.25">
      <c r="B90" s="3">
        <f>POJEDINAČNO!B95</f>
        <v>90</v>
      </c>
      <c r="C90" s="3" t="str">
        <f>POJEDINAČNO!C66</f>
        <v>HRVOJE ŠOŠTARIĆ</v>
      </c>
      <c r="D90" s="3">
        <f>POJEDINAČNO!D66</f>
        <v>540508</v>
      </c>
      <c r="E90" s="3">
        <f>POJEDINAČNO!E66</f>
        <v>11</v>
      </c>
      <c r="F90" s="3">
        <f>POJEDINAČNO!F66</f>
        <v>22</v>
      </c>
    </row>
    <row r="91" spans="2:6" x14ac:dyDescent="0.25">
      <c r="B91" s="3" t="e">
        <f>POJEDINAČNO!#REF!</f>
        <v>#REF!</v>
      </c>
      <c r="C91" s="3" t="str">
        <f>POJEDINAČNO!C43</f>
        <v>NIKOLA GRABAR</v>
      </c>
      <c r="D91" s="3">
        <f>POJEDINAČNO!D43</f>
        <v>443958</v>
      </c>
      <c r="E91" s="3">
        <f>POJEDINAČNO!E43</f>
        <v>11</v>
      </c>
      <c r="F91" s="3">
        <f>POJEDINAČNO!F43</f>
        <v>22</v>
      </c>
    </row>
    <row r="92" spans="2:6" x14ac:dyDescent="0.25">
      <c r="B92" s="3">
        <f>POJEDINAČNO!B16</f>
        <v>11</v>
      </c>
      <c r="C92" s="3" t="str">
        <f>POJEDINAČNO!C62</f>
        <v>VLADIMIR GAZINEC</v>
      </c>
      <c r="D92" s="3">
        <f>POJEDINAČNO!D62</f>
        <v>32668</v>
      </c>
      <c r="E92" s="3">
        <f>POJEDINAČNO!E62</f>
        <v>15</v>
      </c>
      <c r="F92" s="3">
        <f>POJEDINAČNO!F62</f>
        <v>30</v>
      </c>
    </row>
    <row r="93" spans="2:6" x14ac:dyDescent="0.25">
      <c r="B93" s="3">
        <f>POJEDINAČNO!B80</f>
        <v>75</v>
      </c>
      <c r="C93" s="3" t="str">
        <f>POJEDINAČNO!C72</f>
        <v>MARIJAN FRANJČIĆ</v>
      </c>
      <c r="D93" s="3">
        <f>POJEDINAČNO!D72</f>
        <v>39463</v>
      </c>
      <c r="E93" s="3">
        <f>POJEDINAČNO!E72</f>
        <v>12</v>
      </c>
      <c r="F93" s="3">
        <f>POJEDINAČNO!F72</f>
        <v>24</v>
      </c>
    </row>
    <row r="94" spans="2:6" x14ac:dyDescent="0.25">
      <c r="B94" s="3">
        <f>POJEDINAČNO!B88</f>
        <v>83</v>
      </c>
      <c r="C94" s="3" t="str">
        <f>POJEDINAČNO!C51</f>
        <v>MARKO BOLTEK</v>
      </c>
      <c r="D94" s="3">
        <f>POJEDINAČNO!D51</f>
        <v>81152</v>
      </c>
      <c r="E94" s="3">
        <f>POJEDINAČNO!E51</f>
        <v>9</v>
      </c>
      <c r="F94" s="3">
        <f>POJEDINAČNO!F51</f>
        <v>18</v>
      </c>
    </row>
    <row r="95" spans="2:6" x14ac:dyDescent="0.25">
      <c r="B95" s="3">
        <f>POJEDINAČNO!B91</f>
        <v>86</v>
      </c>
      <c r="C95" s="3" t="str">
        <f>POJEDINAČNO!C57</f>
        <v>TOMICA ČAKLEC</v>
      </c>
      <c r="D95" s="3">
        <f>POJEDINAČNO!D57</f>
        <v>1595</v>
      </c>
      <c r="E95" s="3">
        <f>POJEDINAČNO!E57</f>
        <v>11</v>
      </c>
      <c r="F95" s="3">
        <f>POJEDINAČNO!F57</f>
        <v>22</v>
      </c>
    </row>
    <row r="96" spans="2:6" x14ac:dyDescent="0.25">
      <c r="B96" s="3">
        <f>POJEDINAČNO!B93</f>
        <v>88</v>
      </c>
      <c r="C96" s="3" t="str">
        <f>POJEDINAČNO!C32</f>
        <v>SAŠA POKOS</v>
      </c>
      <c r="D96" s="3">
        <f>POJEDINAČNO!D32</f>
        <v>2502</v>
      </c>
      <c r="E96" s="3">
        <f>POJEDINAČNO!E32</f>
        <v>20</v>
      </c>
      <c r="F96" s="3">
        <f>POJEDINAČNO!F32</f>
        <v>40</v>
      </c>
    </row>
    <row r="97" spans="2:6" x14ac:dyDescent="0.25">
      <c r="B97" s="3">
        <f>POJEDINAČNO!B96</f>
        <v>91</v>
      </c>
      <c r="C97" s="3" t="e">
        <f>POJEDINAČNO!#REF!</f>
        <v>#REF!</v>
      </c>
      <c r="D97" s="3" t="e">
        <f>POJEDINAČNO!#REF!</f>
        <v>#REF!</v>
      </c>
      <c r="E97" s="3" t="e">
        <f>POJEDINAČNO!#REF!</f>
        <v>#REF!</v>
      </c>
      <c r="F97" s="3" t="e">
        <f>POJEDINAČNO!#REF!</f>
        <v>#REF!</v>
      </c>
    </row>
    <row r="98" spans="2:6" x14ac:dyDescent="0.25">
      <c r="B98" s="3">
        <f>POJEDINAČNO!B98</f>
        <v>93</v>
      </c>
      <c r="C98" s="3" t="str">
        <f>POJEDINAČNO!C95</f>
        <v>MARIJAN KLAUS</v>
      </c>
      <c r="D98" s="3">
        <f>POJEDINAČNO!D95</f>
        <v>14871</v>
      </c>
      <c r="E98" s="3">
        <f>POJEDINAČNO!E95</f>
        <v>12</v>
      </c>
      <c r="F98" s="3">
        <f>POJEDINAČNO!F95</f>
        <v>24</v>
      </c>
    </row>
    <row r="99" spans="2:6" x14ac:dyDescent="0.25">
      <c r="B99" s="3" t="e">
        <f>POJEDINAČNO!#REF!</f>
        <v>#REF!</v>
      </c>
      <c r="C99" s="3" t="e">
        <f>POJEDINAČNO!#REF!</f>
        <v>#REF!</v>
      </c>
      <c r="D99" s="3" t="e">
        <f>POJEDINAČNO!#REF!</f>
        <v>#REF!</v>
      </c>
      <c r="E99" s="3" t="e">
        <f>POJEDINAČNO!#REF!</f>
        <v>#REF!</v>
      </c>
      <c r="F99" s="3" t="e">
        <f>POJEDINAČNO!#REF!</f>
        <v>#REF!</v>
      </c>
    </row>
    <row r="100" spans="2:6" x14ac:dyDescent="0.25">
      <c r="B100" s="3">
        <f>POJEDINAČNO!B83</f>
        <v>78</v>
      </c>
      <c r="C100" s="3" t="str">
        <f>POJEDINAČNO!C88</f>
        <v>ANDRIJA PLANTIĆ</v>
      </c>
      <c r="D100" s="3">
        <f>POJEDINAČNO!D88</f>
        <v>32685</v>
      </c>
      <c r="E100" s="3">
        <f>POJEDINAČNO!E88</f>
        <v>4</v>
      </c>
      <c r="F100" s="3">
        <f>POJEDINAČNO!F88</f>
        <v>8</v>
      </c>
    </row>
    <row r="101" spans="2:6" x14ac:dyDescent="0.25">
      <c r="B101" s="3" t="e">
        <f>POJEDINAČNO!#REF!</f>
        <v>#REF!</v>
      </c>
      <c r="C101" s="3" t="str">
        <f>POJEDINAČNO!C98</f>
        <v>ALEN STANKO</v>
      </c>
      <c r="D101" s="3">
        <f>POJEDINAČNO!D98</f>
        <v>68780</v>
      </c>
      <c r="E101" s="3">
        <f>POJEDINAČNO!E98</f>
        <v>0</v>
      </c>
      <c r="F101" s="3">
        <f>POJEDINAČNO!F98</f>
        <v>0</v>
      </c>
    </row>
    <row r="102" spans="2:6" x14ac:dyDescent="0.25">
      <c r="B102" s="3">
        <f>POJEDINAČNO!B74</f>
        <v>69</v>
      </c>
      <c r="C102" s="3" t="e">
        <f>POJEDINAČNO!#REF!</f>
        <v>#REF!</v>
      </c>
      <c r="D102" s="3" t="e">
        <f>POJEDINAČNO!#REF!</f>
        <v>#REF!</v>
      </c>
      <c r="E102" s="3" t="e">
        <f>POJEDINAČNO!#REF!</f>
        <v>#REF!</v>
      </c>
      <c r="F102" s="3" t="e">
        <f>POJEDINAČNO!#REF!</f>
        <v>#REF!</v>
      </c>
    </row>
    <row r="103" spans="2:6" x14ac:dyDescent="0.25">
      <c r="B103" s="3">
        <f>POJEDINAČNO!B85</f>
        <v>80</v>
      </c>
      <c r="C103" s="3" t="e">
        <f>POJEDINAČNO!#REF!</f>
        <v>#REF!</v>
      </c>
      <c r="D103" s="3" t="e">
        <f>POJEDINAČNO!#REF!</f>
        <v>#REF!</v>
      </c>
      <c r="E103" s="3" t="e">
        <f>POJEDINAČNO!#REF!</f>
        <v>#REF!</v>
      </c>
      <c r="F103" s="3" t="e">
        <f>POJEDINAČNO!#REF!</f>
        <v>#REF!</v>
      </c>
    </row>
    <row r="104" spans="2:6" x14ac:dyDescent="0.25">
      <c r="B104" s="3" t="e">
        <f>POJEDINAČNO!#REF!</f>
        <v>#REF!</v>
      </c>
      <c r="C104" s="3" t="e">
        <f>POJEDINAČNO!#REF!</f>
        <v>#REF!</v>
      </c>
      <c r="D104" s="3" t="e">
        <f>POJEDINAČNO!#REF!</f>
        <v>#REF!</v>
      </c>
      <c r="E104" s="3" t="e">
        <f>POJEDINAČNO!#REF!</f>
        <v>#REF!</v>
      </c>
      <c r="F104" s="3" t="e">
        <f>POJEDINAČNO!#REF!</f>
        <v>#REF!</v>
      </c>
    </row>
  </sheetData>
  <sheetProtection password="F3B4" sheet="1" objects="1" scenarios="1" formatCells="0" formatColumns="0" formatRows="0" insertColumns="0" insertRows="0" insertHyperlinks="0" deleteColumns="0" deleteRows="0" sort="0" autoFilter="0" pivotTables="0"/>
  <sortState ref="C7:F102">
    <sortCondition descending="1" ref="F7:F102"/>
  </sortState>
  <mergeCells count="4">
    <mergeCell ref="B4:B5"/>
    <mergeCell ref="C4:C5"/>
    <mergeCell ref="D4:D5"/>
    <mergeCell ref="E4:F4"/>
  </mergeCells>
  <pageMargins left="0.25" right="0.25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4"/>
  <sheetViews>
    <sheetView topLeftCell="A73" workbookViewId="0">
      <selection activeCell="H106" sqref="H106"/>
    </sheetView>
  </sheetViews>
  <sheetFormatPr defaultRowHeight="15" x14ac:dyDescent="0.25"/>
  <cols>
    <col min="2" max="2" width="6.42578125" bestFit="1" customWidth="1"/>
    <col min="3" max="3" width="24" customWidth="1"/>
    <col min="4" max="4" width="22.5703125" customWidth="1"/>
    <col min="5" max="5" width="15.28515625" customWidth="1"/>
    <col min="6" max="6" width="16" customWidth="1"/>
  </cols>
  <sheetData>
    <row r="2" spans="2:6" ht="23.45" x14ac:dyDescent="0.45">
      <c r="C2" s="48" t="s">
        <v>54</v>
      </c>
    </row>
    <row r="4" spans="2:6" x14ac:dyDescent="0.25">
      <c r="B4" s="83" t="s">
        <v>49</v>
      </c>
      <c r="C4" s="101" t="s">
        <v>0</v>
      </c>
      <c r="D4" s="83" t="s">
        <v>10</v>
      </c>
      <c r="E4" s="102" t="s">
        <v>1</v>
      </c>
      <c r="F4" s="103"/>
    </row>
    <row r="5" spans="2:6" x14ac:dyDescent="0.25">
      <c r="B5" s="100"/>
      <c r="C5" s="84"/>
      <c r="D5" s="100"/>
      <c r="E5" s="19" t="s">
        <v>6</v>
      </c>
      <c r="F5" s="19" t="s">
        <v>7</v>
      </c>
    </row>
    <row r="7" spans="2:6" ht="14.45" x14ac:dyDescent="0.3">
      <c r="B7" s="3">
        <f>POJEDINAČNO!B9</f>
        <v>4</v>
      </c>
      <c r="C7" s="3" t="str">
        <f>POJEDINAČNO!C6</f>
        <v>TOMISLAV JELEČKI</v>
      </c>
      <c r="D7" s="3">
        <f>POJEDINAČNO!D6</f>
        <v>2470</v>
      </c>
      <c r="E7" s="3">
        <f>POJEDINAČNO!G6</f>
        <v>22</v>
      </c>
      <c r="F7" s="3">
        <f>POJEDINAČNO!H6</f>
        <v>44</v>
      </c>
    </row>
    <row r="8" spans="2:6" ht="14.45" x14ac:dyDescent="0.3">
      <c r="B8" s="3">
        <f>POJEDINAČNO!B11</f>
        <v>6</v>
      </c>
      <c r="C8" s="3" t="str">
        <f>POJEDINAČNO!C10</f>
        <v>IVICA FLEGAR</v>
      </c>
      <c r="D8" s="3">
        <f>POJEDINAČNO!D10</f>
        <v>1254</v>
      </c>
      <c r="E8" s="3">
        <f>POJEDINAČNO!G10</f>
        <v>20</v>
      </c>
      <c r="F8" s="3">
        <f>POJEDINAČNO!H10</f>
        <v>40</v>
      </c>
    </row>
    <row r="9" spans="2:6" ht="14.45" x14ac:dyDescent="0.3">
      <c r="B9" s="3">
        <f>POJEDINAČNO!B18</f>
        <v>13</v>
      </c>
      <c r="C9" s="3" t="str">
        <f>POJEDINAČNO!C48</f>
        <v>JAN  NOVAČKO</v>
      </c>
      <c r="D9" s="3">
        <f>POJEDINAČNO!D48</f>
        <v>547175</v>
      </c>
      <c r="E9" s="3">
        <f>POJEDINAČNO!G48</f>
        <v>21</v>
      </c>
      <c r="F9" s="3">
        <f>POJEDINAČNO!H48</f>
        <v>42</v>
      </c>
    </row>
    <row r="10" spans="2:6" ht="14.45" x14ac:dyDescent="0.3">
      <c r="B10" s="3">
        <f>POJEDINAČNO!B30</f>
        <v>25</v>
      </c>
      <c r="C10" s="3" t="str">
        <f>POJEDINAČNO!C9</f>
        <v>TOMISLAV FIŠTREK</v>
      </c>
      <c r="D10" s="3">
        <f>POJEDINAČNO!D9</f>
        <v>67011</v>
      </c>
      <c r="E10" s="3">
        <f>POJEDINAČNO!G9</f>
        <v>23</v>
      </c>
      <c r="F10" s="3">
        <f>POJEDINAČNO!H9</f>
        <v>46</v>
      </c>
    </row>
    <row r="11" spans="2:6" ht="14.45" x14ac:dyDescent="0.3">
      <c r="B11" s="3">
        <f>POJEDINAČNO!B34</f>
        <v>29</v>
      </c>
      <c r="C11" s="3" t="str">
        <f>POJEDINAČNO!C7</f>
        <v>DINKO BERTA</v>
      </c>
      <c r="D11" s="3">
        <f>POJEDINAČNO!D7</f>
        <v>353383</v>
      </c>
      <c r="E11" s="3">
        <f>POJEDINAČNO!G7</f>
        <v>23</v>
      </c>
      <c r="F11" s="3">
        <f>POJEDINAČNO!H7</f>
        <v>46</v>
      </c>
    </row>
    <row r="12" spans="2:6" ht="14.45" x14ac:dyDescent="0.3">
      <c r="B12" s="3">
        <f>POJEDINAČNO!B69</f>
        <v>64</v>
      </c>
      <c r="C12" s="3" t="str">
        <f>POJEDINAČNO!C22</f>
        <v>ZLATKO MUŠIĆ</v>
      </c>
      <c r="D12" s="3">
        <f>POJEDINAČNO!D22</f>
        <v>1406</v>
      </c>
      <c r="E12" s="3">
        <f>POJEDINAČNO!G22</f>
        <v>17</v>
      </c>
      <c r="F12" s="3">
        <f>POJEDINAČNO!H22</f>
        <v>34</v>
      </c>
    </row>
    <row r="13" spans="2:6" ht="14.45" x14ac:dyDescent="0.3">
      <c r="B13" s="3">
        <f>POJEDINAČNO!B7</f>
        <v>2</v>
      </c>
      <c r="C13" s="3" t="str">
        <f>POJEDINAČNO!C15</f>
        <v>MARKO JURINJAK</v>
      </c>
      <c r="D13" s="3">
        <f>POJEDINAČNO!D15</f>
        <v>79423</v>
      </c>
      <c r="E13" s="3">
        <f>POJEDINAČNO!G15</f>
        <v>24</v>
      </c>
      <c r="F13" s="3">
        <f>POJEDINAČNO!H15</f>
        <v>48</v>
      </c>
    </row>
    <row r="14" spans="2:6" ht="14.45" x14ac:dyDescent="0.3">
      <c r="B14" s="3">
        <f>POJEDINAČNO!B8</f>
        <v>3</v>
      </c>
      <c r="C14" s="3" t="str">
        <f>POJEDINAČNO!C37</f>
        <v>BRUNO STANKO</v>
      </c>
      <c r="D14" s="3">
        <f>POJEDINAČNO!D37</f>
        <v>467773</v>
      </c>
      <c r="E14" s="3">
        <f>POJEDINAČNO!G37</f>
        <v>18</v>
      </c>
      <c r="F14" s="3">
        <f>POJEDINAČNO!H37</f>
        <v>36</v>
      </c>
    </row>
    <row r="15" spans="2:6" ht="14.45" x14ac:dyDescent="0.3">
      <c r="B15" s="3">
        <f>POJEDINAČNO!B10</f>
        <v>5</v>
      </c>
      <c r="C15" s="3" t="str">
        <f>POJEDINAČNO!C25</f>
        <v>MATEO POKOS</v>
      </c>
      <c r="D15" s="3">
        <f>POJEDINAČNO!D25</f>
        <v>483698</v>
      </c>
      <c r="E15" s="3">
        <f>POJEDINAČNO!G25</f>
        <v>15</v>
      </c>
      <c r="F15" s="3">
        <f>POJEDINAČNO!H25</f>
        <v>30</v>
      </c>
    </row>
    <row r="16" spans="2:6" ht="14.45" x14ac:dyDescent="0.3">
      <c r="B16" s="3">
        <f>POJEDINAČNO!B27</f>
        <v>22</v>
      </c>
      <c r="C16" s="3" t="str">
        <f>POJEDINAČNO!C17</f>
        <v>TIHOMIR HIRŽIN</v>
      </c>
      <c r="D16" s="3">
        <f>POJEDINAČNO!D17</f>
        <v>425808</v>
      </c>
      <c r="E16" s="3">
        <f>POJEDINAČNO!G17</f>
        <v>20</v>
      </c>
      <c r="F16" s="3">
        <f>POJEDINAČNO!H17</f>
        <v>40</v>
      </c>
    </row>
    <row r="17" spans="2:6" ht="14.45" x14ac:dyDescent="0.3">
      <c r="B17" s="3">
        <f>POJEDINAČNO!B31</f>
        <v>26</v>
      </c>
      <c r="C17" s="3" t="str">
        <f>POJEDINAČNO!C36</f>
        <v>TOMISLAV KUŠEN</v>
      </c>
      <c r="D17" s="3">
        <f>POJEDINAČNO!D36</f>
        <v>59309</v>
      </c>
      <c r="E17" s="3">
        <f>POJEDINAČNO!G36</f>
        <v>14</v>
      </c>
      <c r="F17" s="3">
        <f>POJEDINAČNO!H36</f>
        <v>28</v>
      </c>
    </row>
    <row r="18" spans="2:6" ht="14.45" x14ac:dyDescent="0.3">
      <c r="B18" s="3">
        <f>POJEDINAČNO!B40</f>
        <v>35</v>
      </c>
      <c r="C18" s="3" t="str">
        <f>POJEDINAČNO!C50</f>
        <v>KRUNOSLAV KOLAČKO</v>
      </c>
      <c r="D18" s="3">
        <f>POJEDINAČNO!D50</f>
        <v>550150</v>
      </c>
      <c r="E18" s="3">
        <f>POJEDINAČNO!G50</f>
        <v>21</v>
      </c>
      <c r="F18" s="3">
        <f>POJEDINAČNO!H50</f>
        <v>42</v>
      </c>
    </row>
    <row r="19" spans="2:6" ht="14.45" x14ac:dyDescent="0.3">
      <c r="B19" s="3">
        <f>POJEDINAČNO!B13</f>
        <v>8</v>
      </c>
      <c r="C19" s="3" t="str">
        <f>POJEDINAČNO!C62</f>
        <v>VLADIMIR GAZINEC</v>
      </c>
      <c r="D19" s="3">
        <f>POJEDINAČNO!D62</f>
        <v>32668</v>
      </c>
      <c r="E19" s="3">
        <f>POJEDINAČNO!G62</f>
        <v>19</v>
      </c>
      <c r="F19" s="3">
        <f>POJEDINAČNO!H62</f>
        <v>38</v>
      </c>
    </row>
    <row r="20" spans="2:6" ht="14.45" x14ac:dyDescent="0.3">
      <c r="B20" s="3">
        <f>POJEDINAČNO!B24</f>
        <v>19</v>
      </c>
      <c r="C20" s="3" t="str">
        <f>POJEDINAČNO!C30</f>
        <v>STJEPAN BOČKAJ</v>
      </c>
      <c r="D20" s="3">
        <f>POJEDINAČNO!D30</f>
        <v>451823</v>
      </c>
      <c r="E20" s="3">
        <f>POJEDINAČNO!G30</f>
        <v>20</v>
      </c>
      <c r="F20" s="3">
        <f>POJEDINAČNO!H30</f>
        <v>40</v>
      </c>
    </row>
    <row r="21" spans="2:6" ht="14.45" x14ac:dyDescent="0.3">
      <c r="B21" s="3">
        <f>POJEDINAČNO!B38</f>
        <v>33</v>
      </c>
      <c r="C21" s="3" t="str">
        <f>POJEDINAČNO!C16</f>
        <v>STJEPAN SKRBNIK</v>
      </c>
      <c r="D21" s="3">
        <f>POJEDINAČNO!D16</f>
        <v>445895</v>
      </c>
      <c r="E21" s="3">
        <f>POJEDINAČNO!G16</f>
        <v>22</v>
      </c>
      <c r="F21" s="3">
        <f>POJEDINAČNO!H16</f>
        <v>44</v>
      </c>
    </row>
    <row r="22" spans="2:6" ht="14.45" x14ac:dyDescent="0.3">
      <c r="B22" s="3">
        <f>POJEDINAČNO!B42</f>
        <v>37</v>
      </c>
      <c r="C22" s="3" t="str">
        <f>POJEDINAČNO!C60</f>
        <v>IGOR SKUPNJAK</v>
      </c>
      <c r="D22" s="3">
        <f>POJEDINAČNO!D60</f>
        <v>529264</v>
      </c>
      <c r="E22" s="3">
        <f>POJEDINAČNO!G60</f>
        <v>18</v>
      </c>
      <c r="F22" s="3">
        <f>POJEDINAČNO!H60</f>
        <v>36</v>
      </c>
    </row>
    <row r="23" spans="2:6" ht="14.45" x14ac:dyDescent="0.3">
      <c r="B23" s="3">
        <f>POJEDINAČNO!B51</f>
        <v>46</v>
      </c>
      <c r="C23" s="3" t="str">
        <f>POJEDINAČNO!C47</f>
        <v>RIKARD MAJNARIĆ</v>
      </c>
      <c r="D23" s="3">
        <f>POJEDINAČNO!D47</f>
        <v>83394</v>
      </c>
      <c r="E23" s="3">
        <f>POJEDINAČNO!G47</f>
        <v>19</v>
      </c>
      <c r="F23" s="3">
        <f>POJEDINAČNO!H47</f>
        <v>38</v>
      </c>
    </row>
    <row r="24" spans="2:6" ht="14.45" x14ac:dyDescent="0.3">
      <c r="B24" s="3">
        <f>POJEDINAČNO!B58</f>
        <v>53</v>
      </c>
      <c r="C24" s="3" t="str">
        <f>POJEDINAČNO!C75</f>
        <v>JAKOV ZDELAR</v>
      </c>
      <c r="D24" s="3">
        <f>POJEDINAČNO!D75</f>
        <v>557419</v>
      </c>
      <c r="E24" s="3">
        <f>POJEDINAČNO!G75</f>
        <v>10</v>
      </c>
      <c r="F24" s="3">
        <f>POJEDINAČNO!H75</f>
        <v>20</v>
      </c>
    </row>
    <row r="25" spans="2:6" ht="14.45" x14ac:dyDescent="0.3">
      <c r="B25" s="3">
        <f>POJEDINAČNO!B6</f>
        <v>1</v>
      </c>
      <c r="C25" s="3" t="str">
        <f>POJEDINAČNO!C20</f>
        <v>VLADO JAKOPANEC</v>
      </c>
      <c r="D25" s="3">
        <f>POJEDINAČNO!D20</f>
        <v>1653</v>
      </c>
      <c r="E25" s="3">
        <f>POJEDINAČNO!G20</f>
        <v>19</v>
      </c>
      <c r="F25" s="3">
        <f>POJEDINAČNO!H20</f>
        <v>38</v>
      </c>
    </row>
    <row r="26" spans="2:6" ht="14.45" x14ac:dyDescent="0.3">
      <c r="B26" s="3">
        <f>POJEDINAČNO!B14</f>
        <v>9</v>
      </c>
      <c r="C26" s="3" t="str">
        <f>POJEDINAČNO!C74</f>
        <v>ANTONIO HOSNI</v>
      </c>
      <c r="D26" s="3">
        <f>POJEDINAČNO!D74</f>
        <v>472098</v>
      </c>
      <c r="E26" s="3">
        <f>POJEDINAČNO!G74</f>
        <v>14</v>
      </c>
      <c r="F26" s="3">
        <f>POJEDINAČNO!H74</f>
        <v>28</v>
      </c>
    </row>
    <row r="27" spans="2:6" ht="14.45" x14ac:dyDescent="0.3">
      <c r="B27" s="3">
        <f>POJEDINAČNO!B16</f>
        <v>11</v>
      </c>
      <c r="C27" s="3" t="str">
        <f>POJEDINAČNO!C32</f>
        <v>SAŠA POKOS</v>
      </c>
      <c r="D27" s="3">
        <f>POJEDINAČNO!D32</f>
        <v>2502</v>
      </c>
      <c r="E27" s="3">
        <f>POJEDINAČNO!G32</f>
        <v>18</v>
      </c>
      <c r="F27" s="3">
        <f>POJEDINAČNO!H32</f>
        <v>36</v>
      </c>
    </row>
    <row r="28" spans="2:6" ht="14.45" x14ac:dyDescent="0.3">
      <c r="B28" s="3">
        <f>POJEDINAČNO!B17</f>
        <v>12</v>
      </c>
      <c r="C28" s="3" t="str">
        <f>POJEDINAČNO!C45</f>
        <v>IVICA DRVAR</v>
      </c>
      <c r="D28" s="3">
        <f>POJEDINAČNO!D45</f>
        <v>80211</v>
      </c>
      <c r="E28" s="3">
        <f>POJEDINAČNO!G45</f>
        <v>22</v>
      </c>
      <c r="F28" s="3">
        <f>POJEDINAČNO!H45</f>
        <v>44</v>
      </c>
    </row>
    <row r="29" spans="2:6" ht="14.45" x14ac:dyDescent="0.3">
      <c r="B29" s="3">
        <f>POJEDINAČNO!B19</f>
        <v>14</v>
      </c>
      <c r="C29" s="3" t="str">
        <f>POJEDINAČNO!C55</f>
        <v>KRUNOSLAV PEHARDA</v>
      </c>
      <c r="D29" s="3">
        <f>POJEDINAČNO!D55</f>
        <v>65250</v>
      </c>
      <c r="E29" s="3">
        <f>POJEDINAČNO!G55</f>
        <v>13</v>
      </c>
      <c r="F29" s="3">
        <f>POJEDINAČNO!H55</f>
        <v>26</v>
      </c>
    </row>
    <row r="30" spans="2:6" ht="14.45" x14ac:dyDescent="0.3">
      <c r="B30" s="3">
        <f>POJEDINAČNO!B22</f>
        <v>17</v>
      </c>
      <c r="C30" s="3" t="str">
        <f>POJEDINAČNO!C8</f>
        <v>SINIŠA GREGUR</v>
      </c>
      <c r="D30" s="3">
        <f>POJEDINAČNO!D8</f>
        <v>59249</v>
      </c>
      <c r="E30" s="3">
        <f>POJEDINAČNO!G8</f>
        <v>25</v>
      </c>
      <c r="F30" s="3">
        <f>POJEDINAČNO!H8</f>
        <v>50</v>
      </c>
    </row>
    <row r="31" spans="2:6" ht="14.45" x14ac:dyDescent="0.3">
      <c r="B31" s="3">
        <f>POJEDINAČNO!B25</f>
        <v>20</v>
      </c>
      <c r="C31" s="3" t="str">
        <f>POJEDINAČNO!C38</f>
        <v>DAMIR PREMUŽIĆ</v>
      </c>
      <c r="D31" s="3">
        <f>POJEDINAČNO!D38</f>
        <v>75788</v>
      </c>
      <c r="E31" s="3">
        <f>POJEDINAČNO!G38</f>
        <v>22</v>
      </c>
      <c r="F31" s="3">
        <f>POJEDINAČNO!H38</f>
        <v>44</v>
      </c>
    </row>
    <row r="32" spans="2:6" ht="14.45" x14ac:dyDescent="0.3">
      <c r="B32" s="3">
        <f>POJEDINAČNO!B36</f>
        <v>31</v>
      </c>
      <c r="C32" s="3" t="str">
        <f>POJEDINAČNO!C67</f>
        <v>NIKOLA POMPER</v>
      </c>
      <c r="D32" s="3">
        <f>POJEDINAČNO!D67</f>
        <v>348785</v>
      </c>
      <c r="E32" s="3">
        <f>POJEDINAČNO!G67</f>
        <v>16</v>
      </c>
      <c r="F32" s="3">
        <f>POJEDINAČNO!H67</f>
        <v>32</v>
      </c>
    </row>
    <row r="33" spans="2:6" ht="14.45" x14ac:dyDescent="0.3">
      <c r="B33" s="3">
        <f>POJEDINAČNO!B46</f>
        <v>41</v>
      </c>
      <c r="C33" s="3" t="str">
        <f>POJEDINAČNO!C11</f>
        <v>GORAN KOS</v>
      </c>
      <c r="D33" s="3">
        <f>POJEDINAČNO!D11</f>
        <v>480510</v>
      </c>
      <c r="E33" s="3">
        <f>POJEDINAČNO!G11</f>
        <v>19</v>
      </c>
      <c r="F33" s="3">
        <f>POJEDINAČNO!H11</f>
        <v>38</v>
      </c>
    </row>
    <row r="34" spans="2:6" ht="14.45" x14ac:dyDescent="0.3">
      <c r="B34" s="3">
        <f>POJEDINAČNO!B59</f>
        <v>54</v>
      </c>
      <c r="C34" s="3" t="str">
        <f>POJEDINAČNO!C31</f>
        <v>NIKOLA NOVOSELEC</v>
      </c>
      <c r="D34" s="3">
        <f>POJEDINAČNO!D31</f>
        <v>548064</v>
      </c>
      <c r="E34" s="3">
        <f>POJEDINAČNO!G31</f>
        <v>22</v>
      </c>
      <c r="F34" s="3">
        <f>POJEDINAČNO!H31</f>
        <v>44</v>
      </c>
    </row>
    <row r="35" spans="2:6" ht="14.45" x14ac:dyDescent="0.3">
      <c r="B35" s="3">
        <f>POJEDINAČNO!B61</f>
        <v>56</v>
      </c>
      <c r="C35" s="3" t="str">
        <f>POJEDINAČNO!C49</f>
        <v>DALIBOR KOŠUTAR</v>
      </c>
      <c r="D35" s="3">
        <f>POJEDINAČNO!D49</f>
        <v>461721</v>
      </c>
      <c r="E35" s="3">
        <f>POJEDINAČNO!G49</f>
        <v>15</v>
      </c>
      <c r="F35" s="3">
        <f>POJEDINAČNO!H49</f>
        <v>30</v>
      </c>
    </row>
    <row r="36" spans="2:6" ht="14.45" x14ac:dyDescent="0.3">
      <c r="B36" s="3">
        <f>POJEDINAČNO!B64</f>
        <v>59</v>
      </c>
      <c r="C36" s="3" t="str">
        <f>POJEDINAČNO!C56</f>
        <v>MIROSLAV RIBARIĆ</v>
      </c>
      <c r="D36" s="3">
        <f>POJEDINAČNO!D56</f>
        <v>79071</v>
      </c>
      <c r="E36" s="3">
        <f>POJEDINAČNO!G56</f>
        <v>13</v>
      </c>
      <c r="F36" s="3">
        <f>POJEDINAČNO!H56</f>
        <v>26</v>
      </c>
    </row>
    <row r="37" spans="2:6" ht="14.45" x14ac:dyDescent="0.3">
      <c r="B37" s="3">
        <f>POJEDINAČNO!B12</f>
        <v>7</v>
      </c>
      <c r="C37" s="3" t="str">
        <f>POJEDINAČNO!C78</f>
        <v>IVICA ĐURANEC</v>
      </c>
      <c r="D37" s="3">
        <f>POJEDINAČNO!D78</f>
        <v>65043</v>
      </c>
      <c r="E37" s="3">
        <f>POJEDINAČNO!G78</f>
        <v>17</v>
      </c>
      <c r="F37" s="3">
        <f>POJEDINAČNO!H78</f>
        <v>34</v>
      </c>
    </row>
    <row r="38" spans="2:6" ht="14.45" x14ac:dyDescent="0.3">
      <c r="B38" s="3">
        <f>POJEDINAČNO!B15</f>
        <v>10</v>
      </c>
      <c r="C38" s="3" t="str">
        <f>POJEDINAČNO!C72</f>
        <v>MARIJAN FRANJČIĆ</v>
      </c>
      <c r="D38" s="3">
        <f>POJEDINAČNO!D72</f>
        <v>39463</v>
      </c>
      <c r="E38" s="3">
        <f>POJEDINAČNO!G72</f>
        <v>16</v>
      </c>
      <c r="F38" s="3">
        <f>POJEDINAČNO!H72</f>
        <v>32</v>
      </c>
    </row>
    <row r="39" spans="2:6" ht="14.45" x14ac:dyDescent="0.3">
      <c r="B39" s="3">
        <f>POJEDINAČNO!B23</f>
        <v>18</v>
      </c>
      <c r="C39" s="3" t="str">
        <f>POJEDINAČNO!C57</f>
        <v>TOMICA ČAKLEC</v>
      </c>
      <c r="D39" s="3">
        <f>POJEDINAČNO!D57</f>
        <v>1595</v>
      </c>
      <c r="E39" s="3">
        <f>POJEDINAČNO!G57</f>
        <v>19</v>
      </c>
      <c r="F39" s="3">
        <f>POJEDINAČNO!H57</f>
        <v>38</v>
      </c>
    </row>
    <row r="40" spans="2:6" ht="14.45" x14ac:dyDescent="0.3">
      <c r="B40" s="3">
        <f>POJEDINAČNO!B28</f>
        <v>23</v>
      </c>
      <c r="C40" s="3" t="str">
        <f>POJEDINAČNO!C39</f>
        <v>BRANKO FIŠTER</v>
      </c>
      <c r="D40" s="3">
        <f>POJEDINAČNO!D39</f>
        <v>61878</v>
      </c>
      <c r="E40" s="3">
        <f>POJEDINAČNO!G39</f>
        <v>20</v>
      </c>
      <c r="F40" s="3">
        <f>POJEDINAČNO!H39</f>
        <v>40</v>
      </c>
    </row>
    <row r="41" spans="2:6" x14ac:dyDescent="0.25">
      <c r="B41" s="3">
        <f>POJEDINAČNO!B45</f>
        <v>40</v>
      </c>
      <c r="C41" s="3" t="str">
        <f>POJEDINAČNO!C33</f>
        <v>MARIN KOS</v>
      </c>
      <c r="D41" s="3">
        <f>POJEDINAČNO!D33</f>
        <v>533242</v>
      </c>
      <c r="E41" s="3">
        <f>POJEDINAČNO!G33</f>
        <v>18</v>
      </c>
      <c r="F41" s="3">
        <f>POJEDINAČNO!H33</f>
        <v>36</v>
      </c>
    </row>
    <row r="42" spans="2:6" x14ac:dyDescent="0.25">
      <c r="B42" s="3">
        <f>POJEDINAČNO!B49</f>
        <v>44</v>
      </c>
      <c r="C42" s="3" t="str">
        <f>POJEDINAČNO!C44</f>
        <v>BRANKO ŠKRNJUG</v>
      </c>
      <c r="D42" s="3">
        <f>POJEDINAČNO!D44</f>
        <v>28446</v>
      </c>
      <c r="E42" s="3">
        <f>POJEDINAČNO!G44</f>
        <v>14</v>
      </c>
      <c r="F42" s="3">
        <f>POJEDINAČNO!H44</f>
        <v>28</v>
      </c>
    </row>
    <row r="43" spans="2:6" x14ac:dyDescent="0.25">
      <c r="B43" s="3">
        <f>POJEDINAČNO!B63</f>
        <v>58</v>
      </c>
      <c r="C43" s="3" t="str">
        <f>POJEDINAČNO!C13</f>
        <v>HINKO DRVAR</v>
      </c>
      <c r="D43" s="3">
        <f>POJEDINAČNO!D13</f>
        <v>68721</v>
      </c>
      <c r="E43" s="3">
        <f>POJEDINAČNO!G13</f>
        <v>23</v>
      </c>
      <c r="F43" s="3">
        <f>POJEDINAČNO!H13</f>
        <v>46</v>
      </c>
    </row>
    <row r="44" spans="2:6" x14ac:dyDescent="0.25">
      <c r="B44" s="3">
        <f>POJEDINAČNO!B32</f>
        <v>27</v>
      </c>
      <c r="C44" s="3" t="str">
        <f>POJEDINAČNO!C35</f>
        <v>JOSIP BRLEK</v>
      </c>
      <c r="D44" s="3">
        <f>POJEDINAČNO!D35</f>
        <v>68712</v>
      </c>
      <c r="E44" s="3">
        <f>POJEDINAČNO!G35</f>
        <v>21</v>
      </c>
      <c r="F44" s="3">
        <f>POJEDINAČNO!H35</f>
        <v>42</v>
      </c>
    </row>
    <row r="45" spans="2:6" x14ac:dyDescent="0.25">
      <c r="B45" s="3">
        <f>POJEDINAČNO!B33</f>
        <v>28</v>
      </c>
      <c r="C45" s="3" t="str">
        <f>POJEDINAČNO!C79</f>
        <v>SINIŠA PUNČEC</v>
      </c>
      <c r="D45" s="3">
        <f>POJEDINAČNO!D79</f>
        <v>75383</v>
      </c>
      <c r="E45" s="3">
        <f>POJEDINAČNO!G79</f>
        <v>17</v>
      </c>
      <c r="F45" s="3">
        <f>POJEDINAČNO!H79</f>
        <v>34</v>
      </c>
    </row>
    <row r="46" spans="2:6" x14ac:dyDescent="0.25">
      <c r="B46" s="3">
        <f>POJEDINAČNO!B35</f>
        <v>30</v>
      </c>
      <c r="C46" s="3" t="str">
        <f>POJEDINAČNO!C26</f>
        <v>SLAVKO KLEKAR</v>
      </c>
      <c r="D46" s="3">
        <f>POJEDINAČNO!D26</f>
        <v>2381</v>
      </c>
      <c r="E46" s="3">
        <f>POJEDINAČNO!G26</f>
        <v>22</v>
      </c>
      <c r="F46" s="3">
        <f>POJEDINAČNO!H26</f>
        <v>44</v>
      </c>
    </row>
    <row r="47" spans="2:6" x14ac:dyDescent="0.25">
      <c r="B47" s="3">
        <f>POJEDINAČNO!B37</f>
        <v>32</v>
      </c>
      <c r="C47" s="3" t="str">
        <f>POJEDINAČNO!C53</f>
        <v>MLADEN POSAVEC</v>
      </c>
      <c r="D47" s="3">
        <f>POJEDINAČNO!D53</f>
        <v>1205</v>
      </c>
      <c r="E47" s="3">
        <f>POJEDINAČNO!G53</f>
        <v>21</v>
      </c>
      <c r="F47" s="3">
        <f>POJEDINAČNO!H53</f>
        <v>42</v>
      </c>
    </row>
    <row r="48" spans="2:6" x14ac:dyDescent="0.25">
      <c r="B48" s="3">
        <f>POJEDINAČNO!B41</f>
        <v>36</v>
      </c>
      <c r="C48" s="3" t="str">
        <f>POJEDINAČNO!C34</f>
        <v>IVAN PLAHINEK</v>
      </c>
      <c r="D48" s="3">
        <f>POJEDINAČNO!D34</f>
        <v>47424</v>
      </c>
      <c r="E48" s="3">
        <f>POJEDINAČNO!G34</f>
        <v>15</v>
      </c>
      <c r="F48" s="3">
        <f>POJEDINAČNO!H34</f>
        <v>30</v>
      </c>
    </row>
    <row r="49" spans="2:6" x14ac:dyDescent="0.25">
      <c r="B49" s="3">
        <f>POJEDINAČNO!B43</f>
        <v>38</v>
      </c>
      <c r="C49" s="3" t="str">
        <f>POJEDINAČNO!C24</f>
        <v>DRAŽEN MUDRI BREŽNI</v>
      </c>
      <c r="D49" s="3">
        <f>POJEDINAČNO!D24</f>
        <v>1593</v>
      </c>
      <c r="E49" s="3">
        <f>POJEDINAČNO!G24</f>
        <v>23</v>
      </c>
      <c r="F49" s="3">
        <f>POJEDINAČNO!H24</f>
        <v>46</v>
      </c>
    </row>
    <row r="50" spans="2:6" x14ac:dyDescent="0.25">
      <c r="B50" s="3">
        <f>POJEDINAČNO!B54</f>
        <v>49</v>
      </c>
      <c r="C50" s="3" t="str">
        <f>POJEDINAČNO!C51</f>
        <v>MARKO BOLTEK</v>
      </c>
      <c r="D50" s="3">
        <f>POJEDINAČNO!D51</f>
        <v>81152</v>
      </c>
      <c r="E50" s="3">
        <f>POJEDINAČNO!G51</f>
        <v>16</v>
      </c>
      <c r="F50" s="3">
        <f>POJEDINAČNO!H51</f>
        <v>32</v>
      </c>
    </row>
    <row r="51" spans="2:6" x14ac:dyDescent="0.25">
      <c r="B51" s="3">
        <f>POJEDINAČNO!B55</f>
        <v>50</v>
      </c>
      <c r="C51" s="3" t="str">
        <f>POJEDINAČNO!C54</f>
        <v>MARTIN SMREČKI</v>
      </c>
      <c r="D51" s="3">
        <f>POJEDINAČNO!D54</f>
        <v>558886</v>
      </c>
      <c r="E51" s="3">
        <f>POJEDINAČNO!G54</f>
        <v>15</v>
      </c>
      <c r="F51" s="3">
        <f>POJEDINAČNO!H54</f>
        <v>30</v>
      </c>
    </row>
    <row r="52" spans="2:6" x14ac:dyDescent="0.25">
      <c r="B52" s="3">
        <f>POJEDINAČNO!B62</f>
        <v>57</v>
      </c>
      <c r="C52" s="3" t="str">
        <f>POJEDINAČNO!C52</f>
        <v>ROMANO BRKIĆ</v>
      </c>
      <c r="D52" s="3">
        <f>POJEDINAČNO!D52</f>
        <v>1547</v>
      </c>
      <c r="E52" s="3">
        <f>POJEDINAČNO!G52</f>
        <v>14</v>
      </c>
      <c r="F52" s="3">
        <f>POJEDINAČNO!H52</f>
        <v>28</v>
      </c>
    </row>
    <row r="53" spans="2:6" x14ac:dyDescent="0.25">
      <c r="B53" s="3">
        <f>POJEDINAČNO!B65</f>
        <v>60</v>
      </c>
      <c r="C53" s="3" t="str">
        <f>POJEDINAČNO!C66</f>
        <v>HRVOJE ŠOŠTARIĆ</v>
      </c>
      <c r="D53" s="3">
        <f>POJEDINAČNO!D66</f>
        <v>540508</v>
      </c>
      <c r="E53" s="3">
        <f>POJEDINAČNO!G66</f>
        <v>18</v>
      </c>
      <c r="F53" s="3">
        <f>POJEDINAČNO!H66</f>
        <v>36</v>
      </c>
    </row>
    <row r="54" spans="2:6" x14ac:dyDescent="0.25">
      <c r="B54" s="3">
        <f>POJEDINAČNO!B79</f>
        <v>74</v>
      </c>
      <c r="C54" s="3" t="str">
        <f>POJEDINAČNO!C59</f>
        <v>IVICA PTIČEK</v>
      </c>
      <c r="D54" s="3">
        <f>POJEDINAČNO!D59</f>
        <v>14766</v>
      </c>
      <c r="E54" s="3">
        <f>POJEDINAČNO!G59</f>
        <v>19</v>
      </c>
      <c r="F54" s="3">
        <f>POJEDINAČNO!H59</f>
        <v>38</v>
      </c>
    </row>
    <row r="55" spans="2:6" x14ac:dyDescent="0.25">
      <c r="B55" s="3">
        <f>POJEDINAČNO!B85</f>
        <v>80</v>
      </c>
      <c r="C55" s="3" t="str">
        <f>POJEDINAČNO!C70</f>
        <v>MILJENKO HRŽENJAK</v>
      </c>
      <c r="D55" s="3">
        <f>POJEDINAČNO!D70</f>
        <v>1310</v>
      </c>
      <c r="E55" s="3">
        <f>POJEDINAČNO!G70</f>
        <v>21</v>
      </c>
      <c r="F55" s="3">
        <f>POJEDINAČNO!H70</f>
        <v>42</v>
      </c>
    </row>
    <row r="56" spans="2:6" x14ac:dyDescent="0.25">
      <c r="B56" s="3">
        <f>POJEDINAČNO!B44</f>
        <v>39</v>
      </c>
      <c r="C56" s="3" t="str">
        <f>POJEDINAČNO!C65</f>
        <v>DARIO KUŠTELEGA</v>
      </c>
      <c r="D56" s="3">
        <f>POJEDINAČNO!D65</f>
        <v>0</v>
      </c>
      <c r="E56" s="3">
        <f>POJEDINAČNO!G65</f>
        <v>20</v>
      </c>
      <c r="F56" s="3">
        <f>POJEDINAČNO!H65</f>
        <v>40</v>
      </c>
    </row>
    <row r="57" spans="2:6" x14ac:dyDescent="0.25">
      <c r="B57" s="3">
        <f>POJEDINAČNO!B47</f>
        <v>42</v>
      </c>
      <c r="C57" s="3" t="str">
        <f>POJEDINAČNO!C23</f>
        <v>MATIJA DUKARIĆ</v>
      </c>
      <c r="D57" s="3">
        <f>POJEDINAČNO!D23</f>
        <v>534021</v>
      </c>
      <c r="E57" s="3">
        <f>POJEDINAČNO!G23</f>
        <v>19</v>
      </c>
      <c r="F57" s="3">
        <f>POJEDINAČNO!H23</f>
        <v>38</v>
      </c>
    </row>
    <row r="58" spans="2:6" x14ac:dyDescent="0.25">
      <c r="B58" s="3">
        <f>POJEDINAČNO!B52</f>
        <v>47</v>
      </c>
      <c r="C58" s="3" t="str">
        <f>POJEDINAČNO!C28</f>
        <v>DAMIR HRŽENJAK</v>
      </c>
      <c r="D58" s="3">
        <f>POJEDINAČNO!D28</f>
        <v>1411</v>
      </c>
      <c r="E58" s="3">
        <f>POJEDINAČNO!G28</f>
        <v>12</v>
      </c>
      <c r="F58" s="3">
        <f>POJEDINAČNO!H28</f>
        <v>24</v>
      </c>
    </row>
    <row r="59" spans="2:6" x14ac:dyDescent="0.25">
      <c r="B59" s="3">
        <f>POJEDINAČNO!B56</f>
        <v>51</v>
      </c>
      <c r="C59" s="3" t="str">
        <f>POJEDINAČNO!C76</f>
        <v>MATIJA LEŽAIĆ</v>
      </c>
      <c r="D59" s="3">
        <f>POJEDINAČNO!D76</f>
        <v>54552</v>
      </c>
      <c r="E59" s="3">
        <f>POJEDINAČNO!G76</f>
        <v>15</v>
      </c>
      <c r="F59" s="3">
        <f>POJEDINAČNO!H76</f>
        <v>30</v>
      </c>
    </row>
    <row r="60" spans="2:6" x14ac:dyDescent="0.25">
      <c r="B60" s="3">
        <f>POJEDINAČNO!B81</f>
        <v>76</v>
      </c>
      <c r="C60" s="3" t="str">
        <f>POJEDINAČNO!C87</f>
        <v>STANKO PAJTAK</v>
      </c>
      <c r="D60" s="3">
        <f>POJEDINAČNO!D87</f>
        <v>58447</v>
      </c>
      <c r="E60" s="3">
        <f>POJEDINAČNO!G87</f>
        <v>12</v>
      </c>
      <c r="F60" s="3">
        <f>POJEDINAČNO!H87</f>
        <v>24</v>
      </c>
    </row>
    <row r="61" spans="2:6" x14ac:dyDescent="0.25">
      <c r="B61" s="3">
        <f>POJEDINAČNO!B82</f>
        <v>77</v>
      </c>
      <c r="C61" s="3" t="str">
        <f>POJEDINAČNO!C88</f>
        <v>ANDRIJA PLANTIĆ</v>
      </c>
      <c r="D61" s="3">
        <f>POJEDINAČNO!D88</f>
        <v>32685</v>
      </c>
      <c r="E61" s="3">
        <f>POJEDINAČNO!G88</f>
        <v>9</v>
      </c>
      <c r="F61" s="3">
        <f>POJEDINAČNO!H88</f>
        <v>18</v>
      </c>
    </row>
    <row r="62" spans="2:6" x14ac:dyDescent="0.25">
      <c r="B62" s="3">
        <f>POJEDINAČNO!B84</f>
        <v>79</v>
      </c>
      <c r="C62" s="3" t="str">
        <f>POJEDINAČNO!C89</f>
        <v>CECELJA IVAN</v>
      </c>
      <c r="D62" s="3">
        <f>POJEDINAČNO!D89</f>
        <v>0</v>
      </c>
      <c r="E62" s="3">
        <f>POJEDINAČNO!G89</f>
        <v>17</v>
      </c>
      <c r="F62" s="3">
        <f>POJEDINAČNO!H89</f>
        <v>34</v>
      </c>
    </row>
    <row r="63" spans="2:6" x14ac:dyDescent="0.25">
      <c r="B63" s="3">
        <f>POJEDINAČNO!B86</f>
        <v>81</v>
      </c>
      <c r="C63" s="3" t="str">
        <f>POJEDINAČNO!C12</f>
        <v>JANKO RUŠEC</v>
      </c>
      <c r="D63" s="3">
        <f>POJEDINAČNO!D12</f>
        <v>348144</v>
      </c>
      <c r="E63" s="3">
        <f>POJEDINAČNO!G12</f>
        <v>19</v>
      </c>
      <c r="F63" s="3">
        <f>POJEDINAČNO!H12</f>
        <v>38</v>
      </c>
    </row>
    <row r="64" spans="2:6" x14ac:dyDescent="0.25">
      <c r="B64" s="3">
        <f>POJEDINAČNO!B91</f>
        <v>86</v>
      </c>
      <c r="C64" s="3" t="str">
        <f>POJEDINAČNO!C58</f>
        <v>KARLO JUG</v>
      </c>
      <c r="D64" s="3">
        <f>POJEDINAČNO!D58</f>
        <v>447711</v>
      </c>
      <c r="E64" s="3">
        <f>POJEDINAČNO!G58</f>
        <v>20</v>
      </c>
      <c r="F64" s="3">
        <f>POJEDINAČNO!H58</f>
        <v>40</v>
      </c>
    </row>
    <row r="65" spans="2:6" x14ac:dyDescent="0.25">
      <c r="B65" s="3">
        <f>POJEDINAČNO!B21</f>
        <v>16</v>
      </c>
      <c r="C65" s="3" t="str">
        <f>POJEDINAČNO!C64</f>
        <v>BOŽIDAR SLUNJSKI</v>
      </c>
      <c r="D65" s="3">
        <f>POJEDINAČNO!D64</f>
        <v>83102</v>
      </c>
      <c r="E65" s="3">
        <f>POJEDINAČNO!G64</f>
        <v>17</v>
      </c>
      <c r="F65" s="3">
        <f>POJEDINAČNO!H64</f>
        <v>34</v>
      </c>
    </row>
    <row r="66" spans="2:6" x14ac:dyDescent="0.25">
      <c r="B66" s="3">
        <f>POJEDINAČNO!B26</f>
        <v>21</v>
      </c>
      <c r="C66" s="3" t="str">
        <f>POJEDINAČNO!C91</f>
        <v>MARIO MILAK</v>
      </c>
      <c r="D66" s="3">
        <f>POJEDINAČNO!D91</f>
        <v>1361</v>
      </c>
      <c r="E66" s="3">
        <f>POJEDINAČNO!G91</f>
        <v>20</v>
      </c>
      <c r="F66" s="3">
        <f>POJEDINAČNO!H91</f>
        <v>40</v>
      </c>
    </row>
    <row r="67" spans="2:6" x14ac:dyDescent="0.25">
      <c r="B67" s="3">
        <f>POJEDINAČNO!B29</f>
        <v>24</v>
      </c>
      <c r="C67" s="3" t="str">
        <f>POJEDINAČNO!C40</f>
        <v>MATEO JAKOPANEC</v>
      </c>
      <c r="D67" s="3">
        <f>POJEDINAČNO!D40</f>
        <v>479687</v>
      </c>
      <c r="E67" s="3">
        <f>POJEDINAČNO!G40</f>
        <v>19</v>
      </c>
      <c r="F67" s="3">
        <f>POJEDINAČNO!H40</f>
        <v>38</v>
      </c>
    </row>
    <row r="68" spans="2:6" x14ac:dyDescent="0.25">
      <c r="B68" s="3">
        <f>POJEDINAČNO!B66</f>
        <v>61</v>
      </c>
      <c r="C68" s="3" t="str">
        <f>POJEDINAČNO!C82</f>
        <v>FILIP MIHALIĆ</v>
      </c>
      <c r="D68" s="3">
        <f>POJEDINAČNO!D82</f>
        <v>214170</v>
      </c>
      <c r="E68" s="3">
        <f>POJEDINAČNO!G82</f>
        <v>12</v>
      </c>
      <c r="F68" s="3">
        <f>POJEDINAČNO!H82</f>
        <v>24</v>
      </c>
    </row>
    <row r="69" spans="2:6" x14ac:dyDescent="0.25">
      <c r="B69" s="3">
        <f>POJEDINAČNO!B73</f>
        <v>68</v>
      </c>
      <c r="C69" s="3" t="str">
        <f>POJEDINAČNO!C71</f>
        <v>IVAN JELEČKI</v>
      </c>
      <c r="D69" s="3">
        <f>POJEDINAČNO!D71</f>
        <v>2469</v>
      </c>
      <c r="E69" s="3">
        <f>POJEDINAČNO!G71</f>
        <v>16</v>
      </c>
      <c r="F69" s="3">
        <f>POJEDINAČNO!H71</f>
        <v>32</v>
      </c>
    </row>
    <row r="70" spans="2:6" x14ac:dyDescent="0.25">
      <c r="B70" s="3">
        <f>POJEDINAČNO!B76</f>
        <v>71</v>
      </c>
      <c r="C70" s="3" t="str">
        <f>POJEDINAČNO!C81</f>
        <v>ZDRAVKO JURINJAK</v>
      </c>
      <c r="D70" s="3">
        <f>POJEDINAČNO!D81</f>
        <v>32673</v>
      </c>
      <c r="E70" s="3">
        <f>POJEDINAČNO!G81</f>
        <v>19</v>
      </c>
      <c r="F70" s="3">
        <f>POJEDINAČNO!H81</f>
        <v>38</v>
      </c>
    </row>
    <row r="71" spans="2:6" x14ac:dyDescent="0.25">
      <c r="B71" s="3">
        <f>POJEDINAČNO!B78</f>
        <v>73</v>
      </c>
      <c r="C71" s="3" t="str">
        <f>POJEDINAČNO!C19</f>
        <v>IVAN BRLEK</v>
      </c>
      <c r="D71" s="3">
        <f>POJEDINAČNO!D19</f>
        <v>524777</v>
      </c>
      <c r="E71" s="3">
        <f>POJEDINAČNO!G19</f>
        <v>21</v>
      </c>
      <c r="F71" s="3">
        <f>POJEDINAČNO!H19</f>
        <v>42</v>
      </c>
    </row>
    <row r="72" spans="2:6" x14ac:dyDescent="0.25">
      <c r="B72" s="3">
        <f>POJEDINAČNO!B90</f>
        <v>85</v>
      </c>
      <c r="C72" s="3" t="str">
        <f>POJEDINAČNO!C73</f>
        <v>MARKO SREMEC</v>
      </c>
      <c r="D72" s="3">
        <f>POJEDINAČNO!D73</f>
        <v>54860</v>
      </c>
      <c r="E72" s="3">
        <f>POJEDINAČNO!G73</f>
        <v>17</v>
      </c>
      <c r="F72" s="3">
        <f>POJEDINAČNO!H73</f>
        <v>34</v>
      </c>
    </row>
    <row r="73" spans="2:6" x14ac:dyDescent="0.25">
      <c r="B73" s="3">
        <f>POJEDINAČNO!B95</f>
        <v>90</v>
      </c>
      <c r="C73" s="3" t="str">
        <f>POJEDINAČNO!C18</f>
        <v>IVAN GREGUR</v>
      </c>
      <c r="D73" s="3">
        <f>POJEDINAČNO!D18</f>
        <v>71385</v>
      </c>
      <c r="E73" s="3">
        <f>POJEDINAČNO!G18</f>
        <v>23</v>
      </c>
      <c r="F73" s="3">
        <f>POJEDINAČNO!H18</f>
        <v>46</v>
      </c>
    </row>
    <row r="74" spans="2:6" x14ac:dyDescent="0.25">
      <c r="B74" s="3">
        <f>POJEDINAČNO!B98</f>
        <v>93</v>
      </c>
      <c r="C74" s="3" t="str">
        <f>POJEDINAČNO!C68</f>
        <v>TOMISLAV MIKULEK</v>
      </c>
      <c r="D74" s="3">
        <f>POJEDINAČNO!D68</f>
        <v>198974</v>
      </c>
      <c r="E74" s="3">
        <f>POJEDINAČNO!G68</f>
        <v>14</v>
      </c>
      <c r="F74" s="3">
        <f>POJEDINAČNO!H68</f>
        <v>28</v>
      </c>
    </row>
    <row r="75" spans="2:6" x14ac:dyDescent="0.25">
      <c r="B75" s="3" t="e">
        <f>POJEDINAČNO!#REF!</f>
        <v>#REF!</v>
      </c>
      <c r="C75" s="3" t="str">
        <f>POJEDINAČNO!C95</f>
        <v>MARIJAN KLAUS</v>
      </c>
      <c r="D75" s="3">
        <f>POJEDINAČNO!D95</f>
        <v>14871</v>
      </c>
      <c r="E75" s="3">
        <f>POJEDINAČNO!G95</f>
        <v>8</v>
      </c>
      <c r="F75" s="3">
        <f>POJEDINAČNO!H95</f>
        <v>16</v>
      </c>
    </row>
    <row r="76" spans="2:6" x14ac:dyDescent="0.25">
      <c r="B76" s="3" t="e">
        <f>POJEDINAČNO!#REF!</f>
        <v>#REF!</v>
      </c>
      <c r="C76" s="3" t="str">
        <f>POJEDINAČNO!C96</f>
        <v>MARIO HOSNI</v>
      </c>
      <c r="D76" s="3">
        <f>POJEDINAČNO!D96</f>
        <v>472097</v>
      </c>
      <c r="E76" s="3">
        <f>POJEDINAČNO!G96</f>
        <v>7</v>
      </c>
      <c r="F76" s="3">
        <f>POJEDINAČNO!H96</f>
        <v>14</v>
      </c>
    </row>
    <row r="77" spans="2:6" x14ac:dyDescent="0.25">
      <c r="B77" s="3">
        <f>POJEDINAČNO!B67</f>
        <v>62</v>
      </c>
      <c r="C77" s="3" t="str">
        <f>POJEDINAČNO!C92</f>
        <v>NIKOLA BANFIĆ</v>
      </c>
      <c r="D77" s="3">
        <f>POJEDINAČNO!D92</f>
        <v>553702</v>
      </c>
      <c r="E77" s="3">
        <f>POJEDINAČNO!G92</f>
        <v>14</v>
      </c>
      <c r="F77" s="3">
        <f>POJEDINAČNO!H92</f>
        <v>28</v>
      </c>
    </row>
    <row r="78" spans="2:6" x14ac:dyDescent="0.25">
      <c r="B78" s="3">
        <f>POJEDINAČNO!B71</f>
        <v>66</v>
      </c>
      <c r="C78" s="3" t="str">
        <f>POJEDINAČNO!C69</f>
        <v>TOMISLAV HRŽENJAK</v>
      </c>
      <c r="D78" s="3">
        <f>POJEDINAČNO!D69</f>
        <v>1311</v>
      </c>
      <c r="E78" s="3">
        <f>POJEDINAČNO!G69</f>
        <v>17</v>
      </c>
      <c r="F78" s="3">
        <f>POJEDINAČNO!H69</f>
        <v>34</v>
      </c>
    </row>
    <row r="79" spans="2:6" x14ac:dyDescent="0.25">
      <c r="B79" s="3">
        <f>POJEDINAČNO!B72</f>
        <v>67</v>
      </c>
      <c r="C79" s="3" t="str">
        <f>POJEDINAČNO!C93</f>
        <v>DAMIR ŽUGEC</v>
      </c>
      <c r="D79" s="3">
        <f>POJEDINAČNO!D93</f>
        <v>14974</v>
      </c>
      <c r="E79" s="3">
        <f>POJEDINAČNO!G93</f>
        <v>7</v>
      </c>
      <c r="F79" s="3">
        <f>POJEDINAČNO!H93</f>
        <v>14</v>
      </c>
    </row>
    <row r="80" spans="2:6" x14ac:dyDescent="0.25">
      <c r="B80" s="3">
        <f>POJEDINAČNO!B75</f>
        <v>70</v>
      </c>
      <c r="C80" s="3" t="str">
        <f>POJEDINAČNO!C85</f>
        <v>DAMIR PEHARDA</v>
      </c>
      <c r="D80" s="3">
        <f>POJEDINAČNO!D85</f>
        <v>482521</v>
      </c>
      <c r="E80" s="3">
        <f>POJEDINAČNO!G85</f>
        <v>15</v>
      </c>
      <c r="F80" s="3">
        <f>POJEDINAČNO!H85</f>
        <v>30</v>
      </c>
    </row>
    <row r="81" spans="2:6" x14ac:dyDescent="0.25">
      <c r="B81" s="3">
        <f>POJEDINAČNO!B87</f>
        <v>82</v>
      </c>
      <c r="C81" s="3" t="str">
        <f>POJEDINAČNO!C27</f>
        <v>KRUNO ANDRAĐEK</v>
      </c>
      <c r="D81" s="3">
        <f>POJEDINAČNO!D27</f>
        <v>82552</v>
      </c>
      <c r="E81" s="3">
        <f>POJEDINAČNO!G27</f>
        <v>18</v>
      </c>
      <c r="F81" s="3">
        <f>POJEDINAČNO!H27</f>
        <v>36</v>
      </c>
    </row>
    <row r="82" spans="2:6" x14ac:dyDescent="0.25">
      <c r="B82" s="3">
        <f>POJEDINAČNO!B94</f>
        <v>89</v>
      </c>
      <c r="C82" s="3" t="str">
        <f>POJEDINAČNO!C29</f>
        <v>JOSIP HOJSAK</v>
      </c>
      <c r="D82" s="3">
        <f>POJEDINAČNO!D29</f>
        <v>4648</v>
      </c>
      <c r="E82" s="3">
        <f>POJEDINAČNO!G29</f>
        <v>17</v>
      </c>
      <c r="F82" s="3">
        <f>POJEDINAČNO!H29</f>
        <v>34</v>
      </c>
    </row>
    <row r="83" spans="2:6" x14ac:dyDescent="0.25">
      <c r="B83" s="3">
        <f>POJEDINAČNO!B48</f>
        <v>43</v>
      </c>
      <c r="C83" s="3" t="str">
        <f>POJEDINAČNO!C42</f>
        <v>KRISTIJAN KOŠIĆ</v>
      </c>
      <c r="D83" s="3">
        <f>POJEDINAČNO!D42</f>
        <v>51926</v>
      </c>
      <c r="E83" s="3">
        <f>POJEDINAČNO!G42</f>
        <v>20</v>
      </c>
      <c r="F83" s="3">
        <f>POJEDINAČNO!H42</f>
        <v>40</v>
      </c>
    </row>
    <row r="84" spans="2:6" x14ac:dyDescent="0.25">
      <c r="B84" s="3">
        <f>POJEDINAČNO!B53</f>
        <v>48</v>
      </c>
      <c r="C84" s="3" t="str">
        <f>POJEDINAČNO!C41</f>
        <v>JOSIP GREGUR</v>
      </c>
      <c r="D84" s="3">
        <f>POJEDINAČNO!D41</f>
        <v>14862</v>
      </c>
      <c r="E84" s="3">
        <f>POJEDINAČNO!G41</f>
        <v>21</v>
      </c>
      <c r="F84" s="3">
        <f>POJEDINAČNO!H41</f>
        <v>42</v>
      </c>
    </row>
    <row r="85" spans="2:6" x14ac:dyDescent="0.25">
      <c r="B85" s="3">
        <f>POJEDINAČNO!B57</f>
        <v>52</v>
      </c>
      <c r="C85" s="3" t="str">
        <f>POJEDINAČNO!C43</f>
        <v>NIKOLA GRABAR</v>
      </c>
      <c r="D85" s="3">
        <f>POJEDINAČNO!D43</f>
        <v>443958</v>
      </c>
      <c r="E85" s="3">
        <f>POJEDINAČNO!G43</f>
        <v>8</v>
      </c>
      <c r="F85" s="3">
        <f>POJEDINAČNO!H43</f>
        <v>16</v>
      </c>
    </row>
    <row r="86" spans="2:6" x14ac:dyDescent="0.25">
      <c r="B86" s="3">
        <f>POJEDINAČNO!B60</f>
        <v>55</v>
      </c>
      <c r="C86" s="3" t="str">
        <f>POJEDINAČNO!C46</f>
        <v>TOMICA GOTAL</v>
      </c>
      <c r="D86" s="3">
        <f>POJEDINAČNO!D46</f>
        <v>90909</v>
      </c>
      <c r="E86" s="3">
        <f>POJEDINAČNO!G46</f>
        <v>10</v>
      </c>
      <c r="F86" s="3">
        <f>POJEDINAČNO!H46</f>
        <v>20</v>
      </c>
    </row>
    <row r="87" spans="2:6" x14ac:dyDescent="0.25">
      <c r="B87" s="3">
        <f>POJEDINAČNO!B97</f>
        <v>92</v>
      </c>
      <c r="C87" s="3" t="str">
        <f>POJEDINAČNO!C61</f>
        <v>DALIBOR ŠKRPEC</v>
      </c>
      <c r="D87" s="3">
        <f>POJEDINAČNO!D61</f>
        <v>440052</v>
      </c>
      <c r="E87" s="3">
        <f>POJEDINAČNO!G61</f>
        <v>18</v>
      </c>
      <c r="F87" s="3">
        <f>POJEDINAČNO!H61</f>
        <v>36</v>
      </c>
    </row>
    <row r="88" spans="2:6" x14ac:dyDescent="0.25">
      <c r="B88" s="3">
        <f>POJEDINAČNO!B20</f>
        <v>15</v>
      </c>
      <c r="C88" s="3" t="str">
        <f>POJEDINAČNO!C77</f>
        <v>MARKO BALIJA</v>
      </c>
      <c r="D88" s="3">
        <f>POJEDINAČNO!D77</f>
        <v>0</v>
      </c>
      <c r="E88" s="3">
        <f>POJEDINAČNO!G77</f>
        <v>16</v>
      </c>
      <c r="F88" s="3">
        <f>POJEDINAČNO!H77</f>
        <v>32</v>
      </c>
    </row>
    <row r="89" spans="2:6" x14ac:dyDescent="0.25">
      <c r="B89" s="3">
        <f>POJEDINAČNO!B39</f>
        <v>34</v>
      </c>
      <c r="C89" s="3" t="str">
        <f>POJEDINAČNO!C80</f>
        <v>IVAN BUREC</v>
      </c>
      <c r="D89" s="3">
        <f>POJEDINAČNO!D80</f>
        <v>349344</v>
      </c>
      <c r="E89" s="3">
        <f>POJEDINAČNO!G80</f>
        <v>9</v>
      </c>
      <c r="F89" s="3">
        <f>POJEDINAČNO!H80</f>
        <v>18</v>
      </c>
    </row>
    <row r="90" spans="2:6" x14ac:dyDescent="0.25">
      <c r="B90" s="3">
        <f>POJEDINAČNO!B77</f>
        <v>72</v>
      </c>
      <c r="C90" s="3" t="str">
        <f>POJEDINAČNO!C86</f>
        <v>RENATO BALAŠKO</v>
      </c>
      <c r="D90" s="3">
        <f>POJEDINAČNO!D86</f>
        <v>0</v>
      </c>
      <c r="E90" s="3">
        <f>POJEDINAČNO!G86</f>
        <v>13</v>
      </c>
      <c r="F90" s="3">
        <f>POJEDINAČNO!H86</f>
        <v>26</v>
      </c>
    </row>
    <row r="91" spans="2:6" x14ac:dyDescent="0.25">
      <c r="B91" s="3">
        <f>POJEDINAČNO!B80</f>
        <v>75</v>
      </c>
      <c r="C91" s="3" t="str">
        <f>POJEDINAČNO!C14</f>
        <v>MILJEKO KOS</v>
      </c>
      <c r="D91" s="3">
        <f>POJEDINAČNO!D14</f>
        <v>14872</v>
      </c>
      <c r="E91" s="3">
        <f>POJEDINAČNO!G14</f>
        <v>23</v>
      </c>
      <c r="F91" s="3">
        <f>POJEDINAČNO!H14</f>
        <v>46</v>
      </c>
    </row>
    <row r="92" spans="2:6" x14ac:dyDescent="0.25">
      <c r="B92" s="3" t="e">
        <f>POJEDINAČNO!#REF!</f>
        <v>#REF!</v>
      </c>
      <c r="C92" s="3" t="str">
        <f>POJEDINAČNO!C63</f>
        <v>DRAGUTIN SAKAČ</v>
      </c>
      <c r="D92" s="3">
        <f>POJEDINAČNO!D63</f>
        <v>2365</v>
      </c>
      <c r="E92" s="3">
        <f>POJEDINAČNO!G63</f>
        <v>18</v>
      </c>
      <c r="F92" s="3">
        <f>POJEDINAČNO!H63</f>
        <v>36</v>
      </c>
    </row>
    <row r="93" spans="2:6" x14ac:dyDescent="0.25">
      <c r="B93" s="3">
        <f>POJEDINAČNO!B50</f>
        <v>45</v>
      </c>
      <c r="C93" s="3" t="str">
        <f>POJEDINAČNO!C84</f>
        <v>DAMIR ZRINSKI</v>
      </c>
      <c r="D93" s="3">
        <f>POJEDINAČNO!D84</f>
        <v>1845</v>
      </c>
      <c r="E93" s="3">
        <f>POJEDINAČNO!G84</f>
        <v>15</v>
      </c>
      <c r="F93" s="3">
        <f>POJEDINAČNO!H84</f>
        <v>30</v>
      </c>
    </row>
    <row r="94" spans="2:6" x14ac:dyDescent="0.25">
      <c r="B94" s="3">
        <f>POJEDINAČNO!B68</f>
        <v>63</v>
      </c>
      <c r="C94" s="3" t="str">
        <f>POJEDINAČNO!C21</f>
        <v>DAMIR STRIČAK</v>
      </c>
      <c r="D94" s="3">
        <f>POJEDINAČNO!D21</f>
        <v>447239</v>
      </c>
      <c r="E94" s="3">
        <f>POJEDINAČNO!G21</f>
        <v>23</v>
      </c>
      <c r="F94" s="3">
        <f>POJEDINAČNO!H21</f>
        <v>46</v>
      </c>
    </row>
    <row r="95" spans="2:6" x14ac:dyDescent="0.25">
      <c r="B95" s="3" t="e">
        <f>POJEDINAČNO!#REF!</f>
        <v>#REF!</v>
      </c>
      <c r="C95" s="3" t="str">
        <f>POJEDINAČNO!C90</f>
        <v>DAMIR FURDI</v>
      </c>
      <c r="D95" s="3">
        <f>POJEDINAČNO!D90</f>
        <v>546410</v>
      </c>
      <c r="E95" s="3">
        <f>POJEDINAČNO!G90</f>
        <v>19</v>
      </c>
      <c r="F95" s="3">
        <f>POJEDINAČNO!H90</f>
        <v>38</v>
      </c>
    </row>
    <row r="96" spans="2:6" x14ac:dyDescent="0.25">
      <c r="B96" s="3">
        <f>POJEDINAČNO!B74</f>
        <v>69</v>
      </c>
      <c r="C96" s="3" t="str">
        <f>POJEDINAČNO!C98</f>
        <v>ALEN STANKO</v>
      </c>
      <c r="D96" s="3">
        <f>POJEDINAČNO!D98</f>
        <v>68780</v>
      </c>
      <c r="E96" s="3">
        <f>POJEDINAČNO!G98</f>
        <v>0</v>
      </c>
      <c r="F96" s="3">
        <f>POJEDINAČNO!H98</f>
        <v>0</v>
      </c>
    </row>
    <row r="97" spans="2:6" x14ac:dyDescent="0.25">
      <c r="B97" s="3">
        <f>POJEDINAČNO!B88</f>
        <v>83</v>
      </c>
      <c r="C97" s="3" t="e">
        <f>POJEDINAČNO!#REF!</f>
        <v>#REF!</v>
      </c>
      <c r="D97" s="3" t="e">
        <f>POJEDINAČNO!#REF!</f>
        <v>#REF!</v>
      </c>
      <c r="E97" s="3" t="e">
        <f>POJEDINAČNO!#REF!</f>
        <v>#REF!</v>
      </c>
      <c r="F97" s="3" t="e">
        <f>POJEDINAČNO!#REF!</f>
        <v>#REF!</v>
      </c>
    </row>
    <row r="98" spans="2:6" x14ac:dyDescent="0.25">
      <c r="B98" s="3">
        <f>POJEDINAČNO!B89</f>
        <v>84</v>
      </c>
      <c r="C98" s="3" t="e">
        <f>POJEDINAČNO!#REF!</f>
        <v>#REF!</v>
      </c>
      <c r="D98" s="3" t="e">
        <f>POJEDINAČNO!#REF!</f>
        <v>#REF!</v>
      </c>
      <c r="E98" s="3" t="e">
        <f>POJEDINAČNO!#REF!</f>
        <v>#REF!</v>
      </c>
      <c r="F98" s="3" t="e">
        <f>POJEDINAČNO!#REF!</f>
        <v>#REF!</v>
      </c>
    </row>
    <row r="99" spans="2:6" x14ac:dyDescent="0.25">
      <c r="B99" s="3">
        <f>POJEDINAČNO!B93</f>
        <v>88</v>
      </c>
      <c r="C99" s="3" t="str">
        <f>POJEDINAČNO!C94</f>
        <v>SREĆKO RIHTAR</v>
      </c>
      <c r="D99" s="3">
        <f>POJEDINAČNO!D94</f>
        <v>79452</v>
      </c>
      <c r="E99" s="3">
        <f>POJEDINAČNO!G94</f>
        <v>6</v>
      </c>
      <c r="F99" s="3">
        <f>POJEDINAČNO!H94</f>
        <v>12</v>
      </c>
    </row>
    <row r="100" spans="2:6" x14ac:dyDescent="0.25">
      <c r="B100" s="3">
        <f>POJEDINAČNO!B96</f>
        <v>91</v>
      </c>
      <c r="C100" s="3" t="str">
        <f>POJEDINAČNO!C97</f>
        <v>SOKOL JOSIP</v>
      </c>
      <c r="D100" s="3">
        <f>POJEDINAČNO!D97</f>
        <v>0</v>
      </c>
      <c r="E100" s="3">
        <f>POJEDINAČNO!G97</f>
        <v>7</v>
      </c>
      <c r="F100" s="3">
        <f>POJEDINAČNO!H97</f>
        <v>14</v>
      </c>
    </row>
    <row r="101" spans="2:6" x14ac:dyDescent="0.25">
      <c r="B101" s="3">
        <f>POJEDINAČNO!B70</f>
        <v>65</v>
      </c>
      <c r="C101" s="3" t="e">
        <f>POJEDINAČNO!#REF!</f>
        <v>#REF!</v>
      </c>
      <c r="D101" s="3" t="e">
        <f>POJEDINAČNO!#REF!</f>
        <v>#REF!</v>
      </c>
      <c r="E101" s="3" t="e">
        <f>POJEDINAČNO!#REF!</f>
        <v>#REF!</v>
      </c>
      <c r="F101" s="3" t="e">
        <f>POJEDINAČNO!#REF!</f>
        <v>#REF!</v>
      </c>
    </row>
    <row r="102" spans="2:6" x14ac:dyDescent="0.25">
      <c r="B102" s="3" t="e">
        <f>POJEDINAČNO!#REF!</f>
        <v>#REF!</v>
      </c>
      <c r="C102" s="3" t="e">
        <f>POJEDINAČNO!#REF!</f>
        <v>#REF!</v>
      </c>
      <c r="D102" s="3" t="e">
        <f>POJEDINAČNO!#REF!</f>
        <v>#REF!</v>
      </c>
      <c r="E102" s="3" t="e">
        <f>POJEDINAČNO!#REF!</f>
        <v>#REF!</v>
      </c>
      <c r="F102" s="3" t="e">
        <f>POJEDINAČNO!#REF!</f>
        <v>#REF!</v>
      </c>
    </row>
    <row r="103" spans="2:6" x14ac:dyDescent="0.25">
      <c r="B103" s="3">
        <f>POJEDINAČNO!B83</f>
        <v>78</v>
      </c>
      <c r="C103" s="3" t="e">
        <f>POJEDINAČNO!#REF!</f>
        <v>#REF!</v>
      </c>
      <c r="D103" s="3" t="e">
        <f>POJEDINAČNO!#REF!</f>
        <v>#REF!</v>
      </c>
      <c r="E103" s="3" t="e">
        <f>POJEDINAČNO!#REF!</f>
        <v>#REF!</v>
      </c>
      <c r="F103" s="3" t="e">
        <f>POJEDINAČNO!#REF!</f>
        <v>#REF!</v>
      </c>
    </row>
    <row r="104" spans="2:6" x14ac:dyDescent="0.25">
      <c r="B104" s="3">
        <f>POJEDINAČNO!B92</f>
        <v>87</v>
      </c>
      <c r="C104" s="3" t="str">
        <f>POJEDINAČNO!C83</f>
        <v>ANTUN POVIJAČ</v>
      </c>
      <c r="D104" s="3">
        <f>POJEDINAČNO!D83</f>
        <v>0</v>
      </c>
      <c r="E104" s="3">
        <f>POJEDINAČNO!G83</f>
        <v>18</v>
      </c>
      <c r="F104" s="3">
        <f>POJEDINAČNO!H83</f>
        <v>36</v>
      </c>
    </row>
  </sheetData>
  <sheetProtection formatCells="0" formatColumns="0" formatRows="0" insertColumns="0" insertRows="0" insertHyperlinks="0" deleteColumns="0" deleteRows="0" sort="0" autoFilter="0" pivotTables="0"/>
  <sortState ref="B7:F104">
    <sortCondition descending="1" ref="F7:F104"/>
  </sortState>
  <mergeCells count="4">
    <mergeCell ref="B4:B5"/>
    <mergeCell ref="C4:C5"/>
    <mergeCell ref="D4:D5"/>
    <mergeCell ref="E4:F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4"/>
  <sheetViews>
    <sheetView workbookViewId="0">
      <selection activeCell="K13" sqref="K13"/>
    </sheetView>
  </sheetViews>
  <sheetFormatPr defaultRowHeight="15" x14ac:dyDescent="0.25"/>
  <cols>
    <col min="2" max="2" width="6.42578125" bestFit="1" customWidth="1"/>
    <col min="3" max="3" width="22.28515625" bestFit="1" customWidth="1"/>
    <col min="4" max="4" width="20.42578125" bestFit="1" customWidth="1"/>
    <col min="5" max="6" width="13.5703125" customWidth="1"/>
  </cols>
  <sheetData>
    <row r="2" spans="2:8" ht="23.45" x14ac:dyDescent="0.45">
      <c r="C2" s="48" t="s">
        <v>55</v>
      </c>
    </row>
    <row r="4" spans="2:8" x14ac:dyDescent="0.25">
      <c r="B4" s="104" t="s">
        <v>49</v>
      </c>
      <c r="C4" s="106" t="s">
        <v>0</v>
      </c>
      <c r="D4" s="104" t="s">
        <v>10</v>
      </c>
      <c r="E4" s="108" t="s">
        <v>9</v>
      </c>
      <c r="F4" s="109"/>
    </row>
    <row r="5" spans="2:8" x14ac:dyDescent="0.25">
      <c r="B5" s="105"/>
      <c r="C5" s="107"/>
      <c r="D5" s="105"/>
      <c r="E5" s="18" t="s">
        <v>3</v>
      </c>
      <c r="F5" s="18" t="s">
        <v>2</v>
      </c>
    </row>
    <row r="7" spans="2:8" ht="14.45" x14ac:dyDescent="0.3">
      <c r="B7" s="3">
        <f>POJEDINAČNO!B11</f>
        <v>6</v>
      </c>
      <c r="C7" s="3" t="str">
        <f>POJEDINAČNO!C6</f>
        <v>TOMISLAV JELEČKI</v>
      </c>
      <c r="D7" s="3">
        <f>POJEDINAČNO!D6</f>
        <v>2470</v>
      </c>
      <c r="E7" s="3">
        <f>POJEDINAČNO!I6</f>
        <v>45</v>
      </c>
      <c r="F7" s="3">
        <f>POJEDINAČNO!J6</f>
        <v>46</v>
      </c>
      <c r="H7">
        <f t="shared" ref="H7:H38" si="0">E7+F7</f>
        <v>91</v>
      </c>
    </row>
    <row r="8" spans="2:8" ht="14.45" x14ac:dyDescent="0.3">
      <c r="B8" s="3">
        <f>POJEDINAČNO!B8</f>
        <v>3</v>
      </c>
      <c r="C8" s="3" t="str">
        <f>POJEDINAČNO!C13</f>
        <v>HINKO DRVAR</v>
      </c>
      <c r="D8" s="3">
        <f>POJEDINAČNO!D13</f>
        <v>68721</v>
      </c>
      <c r="E8" s="3">
        <f>POJEDINAČNO!I13</f>
        <v>45</v>
      </c>
      <c r="F8" s="3">
        <f>POJEDINAČNO!J13</f>
        <v>39</v>
      </c>
      <c r="H8">
        <f t="shared" si="0"/>
        <v>84</v>
      </c>
    </row>
    <row r="9" spans="2:8" ht="14.45" x14ac:dyDescent="0.3">
      <c r="B9" s="3">
        <f>POJEDINAČNO!B25</f>
        <v>20</v>
      </c>
      <c r="C9" s="3" t="str">
        <f>POJEDINAČNO!C7</f>
        <v>DINKO BERTA</v>
      </c>
      <c r="D9" s="3">
        <f>POJEDINAČNO!D7</f>
        <v>353383</v>
      </c>
      <c r="E9" s="3">
        <f>POJEDINAČNO!I7</f>
        <v>48</v>
      </c>
      <c r="F9" s="3">
        <f>POJEDINAČNO!J7</f>
        <v>37</v>
      </c>
      <c r="H9">
        <f t="shared" si="0"/>
        <v>85</v>
      </c>
    </row>
    <row r="10" spans="2:8" ht="14.45" x14ac:dyDescent="0.3">
      <c r="B10" s="3">
        <f>POJEDINAČNO!B7</f>
        <v>2</v>
      </c>
      <c r="C10" s="3" t="str">
        <f>POJEDINAČNO!C37</f>
        <v>BRUNO STANKO</v>
      </c>
      <c r="D10" s="3">
        <f>POJEDINAČNO!D37</f>
        <v>467773</v>
      </c>
      <c r="E10" s="3">
        <f>POJEDINAČNO!I37</f>
        <v>22</v>
      </c>
      <c r="F10" s="3">
        <f>POJEDINAČNO!J37</f>
        <v>27</v>
      </c>
      <c r="H10">
        <f t="shared" si="0"/>
        <v>49</v>
      </c>
    </row>
    <row r="11" spans="2:8" ht="14.45" x14ac:dyDescent="0.3">
      <c r="B11" s="3">
        <f>POJEDINAČNO!B20</f>
        <v>15</v>
      </c>
      <c r="C11" s="3" t="str">
        <f>POJEDINAČNO!C11</f>
        <v>GORAN KOS</v>
      </c>
      <c r="D11" s="3">
        <f>POJEDINAČNO!D11</f>
        <v>480510</v>
      </c>
      <c r="E11" s="3">
        <f>POJEDINAČNO!I11</f>
        <v>38</v>
      </c>
      <c r="F11" s="3">
        <f>POJEDINAČNO!J11</f>
        <v>44</v>
      </c>
      <c r="H11">
        <f t="shared" si="0"/>
        <v>82</v>
      </c>
    </row>
    <row r="12" spans="2:8" ht="14.45" x14ac:dyDescent="0.3">
      <c r="B12" s="3">
        <f>POJEDINAČNO!B30</f>
        <v>25</v>
      </c>
      <c r="C12" s="3" t="str">
        <f>POJEDINAČNO!C30</f>
        <v>STJEPAN BOČKAJ</v>
      </c>
      <c r="D12" s="3">
        <f>POJEDINAČNO!D30</f>
        <v>451823</v>
      </c>
      <c r="E12" s="3">
        <f>POJEDINAČNO!I30</f>
        <v>35</v>
      </c>
      <c r="F12" s="3">
        <f>POJEDINAČNO!J30</f>
        <v>19</v>
      </c>
      <c r="H12">
        <f t="shared" si="0"/>
        <v>54</v>
      </c>
    </row>
    <row r="13" spans="2:8" ht="14.45" x14ac:dyDescent="0.3">
      <c r="B13" s="3">
        <f>POJEDINAČNO!B9</f>
        <v>4</v>
      </c>
      <c r="C13" s="3" t="str">
        <f>POJEDINAČNO!C27</f>
        <v>KRUNO ANDRAĐEK</v>
      </c>
      <c r="D13" s="3">
        <f>POJEDINAČNO!D27</f>
        <v>82552</v>
      </c>
      <c r="E13" s="3">
        <f>POJEDINAČNO!I27</f>
        <v>36</v>
      </c>
      <c r="F13" s="3">
        <f>POJEDINAČNO!J27</f>
        <v>25</v>
      </c>
      <c r="H13">
        <f t="shared" si="0"/>
        <v>61</v>
      </c>
    </row>
    <row r="14" spans="2:8" ht="14.45" x14ac:dyDescent="0.3">
      <c r="B14" s="3">
        <f>POJEDINAČNO!B33</f>
        <v>28</v>
      </c>
      <c r="C14" s="3" t="str">
        <f>POJEDINAČNO!C36</f>
        <v>TOMISLAV KUŠEN</v>
      </c>
      <c r="D14" s="3">
        <f>POJEDINAČNO!D36</f>
        <v>59309</v>
      </c>
      <c r="E14" s="3">
        <f>POJEDINAČNO!I36</f>
        <v>27</v>
      </c>
      <c r="F14" s="3">
        <f>POJEDINAČNO!J36</f>
        <v>34</v>
      </c>
      <c r="H14">
        <f t="shared" si="0"/>
        <v>61</v>
      </c>
    </row>
    <row r="15" spans="2:8" ht="14.45" x14ac:dyDescent="0.3">
      <c r="B15" s="3">
        <f>POJEDINAČNO!B6</f>
        <v>1</v>
      </c>
      <c r="C15" s="3" t="str">
        <f>POJEDINAČNO!C10</f>
        <v>IVICA FLEGAR</v>
      </c>
      <c r="D15" s="3">
        <f>POJEDINAČNO!D10</f>
        <v>1254</v>
      </c>
      <c r="E15" s="3">
        <f>POJEDINAČNO!I10</f>
        <v>48</v>
      </c>
      <c r="F15" s="3">
        <f>POJEDINAČNO!J10</f>
        <v>31</v>
      </c>
      <c r="H15">
        <f t="shared" si="0"/>
        <v>79</v>
      </c>
    </row>
    <row r="16" spans="2:8" ht="14.45" x14ac:dyDescent="0.3">
      <c r="B16" s="3">
        <f>POJEDINAČNO!B14</f>
        <v>9</v>
      </c>
      <c r="C16" s="3" t="str">
        <f>POJEDINAČNO!C9</f>
        <v>TOMISLAV FIŠTREK</v>
      </c>
      <c r="D16" s="3">
        <f>POJEDINAČNO!D9</f>
        <v>67011</v>
      </c>
      <c r="E16" s="3">
        <f>POJEDINAČNO!I9</f>
        <v>39</v>
      </c>
      <c r="F16" s="3">
        <f>POJEDINAČNO!J9</f>
        <v>45</v>
      </c>
      <c r="H16">
        <f t="shared" si="0"/>
        <v>84</v>
      </c>
    </row>
    <row r="17" spans="2:8" ht="14.45" x14ac:dyDescent="0.3">
      <c r="B17" s="3">
        <f>POJEDINAČNO!B10</f>
        <v>5</v>
      </c>
      <c r="C17" s="3" t="str">
        <f>POJEDINAČNO!C42</f>
        <v>KRISTIJAN KOŠIĆ</v>
      </c>
      <c r="D17" s="3">
        <f>POJEDINAČNO!D42</f>
        <v>51926</v>
      </c>
      <c r="E17" s="3">
        <f>POJEDINAČNO!I42</f>
        <v>26</v>
      </c>
      <c r="F17" s="3">
        <f>POJEDINAČNO!J42</f>
        <v>22</v>
      </c>
      <c r="H17">
        <f t="shared" si="0"/>
        <v>48</v>
      </c>
    </row>
    <row r="18" spans="2:8" ht="14.45" x14ac:dyDescent="0.3">
      <c r="B18" s="3">
        <f>POJEDINAČNO!B15</f>
        <v>10</v>
      </c>
      <c r="C18" s="3" t="str">
        <f>POJEDINAČNO!C20</f>
        <v>VLADO JAKOPANEC</v>
      </c>
      <c r="D18" s="3">
        <f>POJEDINAČNO!D20</f>
        <v>1653</v>
      </c>
      <c r="E18" s="3">
        <f>POJEDINAČNO!I20</f>
        <v>36</v>
      </c>
      <c r="F18" s="3">
        <f>POJEDINAČNO!J20</f>
        <v>42</v>
      </c>
      <c r="H18">
        <f t="shared" si="0"/>
        <v>78</v>
      </c>
    </row>
    <row r="19" spans="2:8" ht="14.45" x14ac:dyDescent="0.3">
      <c r="B19" s="3">
        <f>POJEDINAČNO!B17</f>
        <v>12</v>
      </c>
      <c r="C19" s="3" t="str">
        <f>POJEDINAČNO!C17</f>
        <v>TIHOMIR HIRŽIN</v>
      </c>
      <c r="D19" s="3">
        <f>POJEDINAČNO!D17</f>
        <v>425808</v>
      </c>
      <c r="E19" s="3">
        <f>POJEDINAČNO!I17</f>
        <v>49</v>
      </c>
      <c r="F19" s="3">
        <f>POJEDINAČNO!J17</f>
        <v>27</v>
      </c>
      <c r="H19">
        <f t="shared" si="0"/>
        <v>76</v>
      </c>
    </row>
    <row r="20" spans="2:8" ht="14.45" x14ac:dyDescent="0.3">
      <c r="B20" s="3">
        <f>POJEDINAČNO!B12</f>
        <v>7</v>
      </c>
      <c r="C20" s="3" t="str">
        <f>POJEDINAČNO!C14</f>
        <v>MILJEKO KOS</v>
      </c>
      <c r="D20" s="3">
        <f>POJEDINAČNO!D14</f>
        <v>14872</v>
      </c>
      <c r="E20" s="3">
        <f>POJEDINAČNO!I14</f>
        <v>31</v>
      </c>
      <c r="F20" s="3">
        <f>POJEDINAČNO!J14</f>
        <v>35</v>
      </c>
      <c r="H20">
        <f t="shared" si="0"/>
        <v>66</v>
      </c>
    </row>
    <row r="21" spans="2:8" ht="14.45" x14ac:dyDescent="0.3">
      <c r="B21" s="3">
        <f>POJEDINAČNO!B21</f>
        <v>16</v>
      </c>
      <c r="C21" s="3" t="str">
        <f>POJEDINAČNO!C48</f>
        <v>JAN  NOVAČKO</v>
      </c>
      <c r="D21" s="3">
        <f>POJEDINAČNO!D48</f>
        <v>547175</v>
      </c>
      <c r="E21" s="3">
        <f>POJEDINAČNO!I48</f>
        <v>23</v>
      </c>
      <c r="F21" s="3">
        <f>POJEDINAČNO!J48</f>
        <v>17</v>
      </c>
      <c r="H21">
        <f t="shared" si="0"/>
        <v>40</v>
      </c>
    </row>
    <row r="22" spans="2:8" ht="14.45" x14ac:dyDescent="0.3">
      <c r="B22" s="3">
        <f>POJEDINAČNO!B44</f>
        <v>39</v>
      </c>
      <c r="C22" s="3" t="str">
        <f>POJEDINAČNO!C12</f>
        <v>JANKO RUŠEC</v>
      </c>
      <c r="D22" s="3">
        <f>POJEDINAČNO!D12</f>
        <v>348144</v>
      </c>
      <c r="E22" s="3">
        <f>POJEDINAČNO!I12</f>
        <v>40</v>
      </c>
      <c r="F22" s="3">
        <f>POJEDINAČNO!J12</f>
        <v>41</v>
      </c>
      <c r="H22">
        <f t="shared" si="0"/>
        <v>81</v>
      </c>
    </row>
    <row r="23" spans="2:8" ht="14.45" x14ac:dyDescent="0.3">
      <c r="B23" s="3">
        <f>POJEDINAČNO!B47</f>
        <v>42</v>
      </c>
      <c r="C23" s="3" t="str">
        <f>POJEDINAČNO!C19</f>
        <v>IVAN BRLEK</v>
      </c>
      <c r="D23" s="3">
        <f>POJEDINAČNO!D19</f>
        <v>524777</v>
      </c>
      <c r="E23" s="3">
        <f>POJEDINAČNO!I19</f>
        <v>46</v>
      </c>
      <c r="F23" s="3">
        <f>POJEDINAČNO!J19</f>
        <v>17</v>
      </c>
      <c r="H23">
        <f t="shared" si="0"/>
        <v>63</v>
      </c>
    </row>
    <row r="24" spans="2:8" ht="14.45" x14ac:dyDescent="0.3">
      <c r="B24" s="3">
        <f>POJEDINAČNO!B19</f>
        <v>14</v>
      </c>
      <c r="C24" s="3" t="str">
        <f>POJEDINAČNO!C18</f>
        <v>IVAN GREGUR</v>
      </c>
      <c r="D24" s="3">
        <f>POJEDINAČNO!D18</f>
        <v>71385</v>
      </c>
      <c r="E24" s="3">
        <f>POJEDINAČNO!I18</f>
        <v>45</v>
      </c>
      <c r="F24" s="3">
        <f>POJEDINAČNO!J18</f>
        <v>19</v>
      </c>
      <c r="H24">
        <f t="shared" si="0"/>
        <v>64</v>
      </c>
    </row>
    <row r="25" spans="2:8" ht="14.45" x14ac:dyDescent="0.3">
      <c r="B25" s="3">
        <f>POJEDINAČNO!B52</f>
        <v>47</v>
      </c>
      <c r="C25" s="3" t="str">
        <f>POJEDINAČNO!C8</f>
        <v>SINIŠA GREGUR</v>
      </c>
      <c r="D25" s="3">
        <f>POJEDINAČNO!D8</f>
        <v>59249</v>
      </c>
      <c r="E25" s="3">
        <f>POJEDINAČNO!I8</f>
        <v>28</v>
      </c>
      <c r="F25" s="3">
        <f>POJEDINAČNO!J8</f>
        <v>42</v>
      </c>
      <c r="H25">
        <f t="shared" si="0"/>
        <v>70</v>
      </c>
    </row>
    <row r="26" spans="2:8" ht="14.45" x14ac:dyDescent="0.3">
      <c r="B26" s="3">
        <f>POJEDINAČNO!B13</f>
        <v>8</v>
      </c>
      <c r="C26" s="3" t="str">
        <f>POJEDINAČNO!C45</f>
        <v>IVICA DRVAR</v>
      </c>
      <c r="D26" s="3">
        <f>POJEDINAČNO!D45</f>
        <v>80211</v>
      </c>
      <c r="E26" s="3">
        <f>POJEDINAČNO!I45</f>
        <v>20</v>
      </c>
      <c r="F26" s="3">
        <f>POJEDINAČNO!J45</f>
        <v>15</v>
      </c>
      <c r="H26">
        <f t="shared" si="0"/>
        <v>35</v>
      </c>
    </row>
    <row r="27" spans="2:8" ht="14.45" x14ac:dyDescent="0.3">
      <c r="B27" s="3">
        <f>POJEDINAČNO!B16</f>
        <v>11</v>
      </c>
      <c r="C27" s="3" t="str">
        <f>POJEDINAČNO!C16</f>
        <v>STJEPAN SKRBNIK</v>
      </c>
      <c r="D27" s="3">
        <f>POJEDINAČNO!D16</f>
        <v>445895</v>
      </c>
      <c r="E27" s="3">
        <f>POJEDINAČNO!I16</f>
        <v>45</v>
      </c>
      <c r="F27" s="3">
        <f>POJEDINAČNO!J16</f>
        <v>46</v>
      </c>
      <c r="H27">
        <f t="shared" si="0"/>
        <v>91</v>
      </c>
    </row>
    <row r="28" spans="2:8" ht="14.45" x14ac:dyDescent="0.3">
      <c r="B28" s="3">
        <f>POJEDINAČNO!B32</f>
        <v>27</v>
      </c>
      <c r="C28" s="3" t="str">
        <f>POJEDINAČNO!C32</f>
        <v>SAŠA POKOS</v>
      </c>
      <c r="D28" s="3">
        <f>POJEDINAČNO!D32</f>
        <v>2502</v>
      </c>
      <c r="E28" s="3">
        <f>POJEDINAČNO!I32</f>
        <v>40</v>
      </c>
      <c r="F28" s="3">
        <f>POJEDINAČNO!J32</f>
        <v>9</v>
      </c>
      <c r="H28">
        <f t="shared" si="0"/>
        <v>49</v>
      </c>
    </row>
    <row r="29" spans="2:8" ht="14.45" x14ac:dyDescent="0.3">
      <c r="B29" s="3">
        <f>POJEDINAČNO!B18</f>
        <v>13</v>
      </c>
      <c r="C29" s="3" t="str">
        <f>POJEDINAČNO!C22</f>
        <v>ZLATKO MUŠIĆ</v>
      </c>
      <c r="D29" s="3">
        <f>POJEDINAČNO!D22</f>
        <v>1406</v>
      </c>
      <c r="E29" s="3">
        <f>POJEDINAČNO!I22</f>
        <v>42</v>
      </c>
      <c r="F29" s="3">
        <f>POJEDINAČNO!J22</f>
        <v>35</v>
      </c>
      <c r="H29">
        <f t="shared" si="0"/>
        <v>77</v>
      </c>
    </row>
    <row r="30" spans="2:8" ht="14.45" x14ac:dyDescent="0.3">
      <c r="B30" s="3">
        <f>POJEDINAČNO!B23</f>
        <v>18</v>
      </c>
      <c r="C30" s="3" t="str">
        <f>POJEDINAČNO!C49</f>
        <v>DALIBOR KOŠUTAR</v>
      </c>
      <c r="D30" s="3">
        <f>POJEDINAČNO!D49</f>
        <v>461721</v>
      </c>
      <c r="E30" s="3">
        <f>POJEDINAČNO!I49</f>
        <v>38</v>
      </c>
      <c r="F30" s="3">
        <f>POJEDINAČNO!J49</f>
        <v>27</v>
      </c>
      <c r="H30">
        <f t="shared" si="0"/>
        <v>65</v>
      </c>
    </row>
    <row r="31" spans="2:8" ht="14.45" x14ac:dyDescent="0.3">
      <c r="B31" s="3">
        <f>POJEDINAČNO!B24</f>
        <v>19</v>
      </c>
      <c r="C31" s="3" t="str">
        <f>POJEDINAČNO!C15</f>
        <v>MARKO JURINJAK</v>
      </c>
      <c r="D31" s="3">
        <f>POJEDINAČNO!D15</f>
        <v>79423</v>
      </c>
      <c r="E31" s="3">
        <f>POJEDINAČNO!I15</f>
        <v>49</v>
      </c>
      <c r="F31" s="3">
        <f>POJEDINAČNO!J15</f>
        <v>24</v>
      </c>
      <c r="H31">
        <f t="shared" si="0"/>
        <v>73</v>
      </c>
    </row>
    <row r="32" spans="2:8" ht="14.45" x14ac:dyDescent="0.3">
      <c r="B32" s="3">
        <f>POJEDINAČNO!B29</f>
        <v>24</v>
      </c>
      <c r="C32" s="3" t="str">
        <f>POJEDINAČNO!C40</f>
        <v>MATEO JAKOPANEC</v>
      </c>
      <c r="D32" s="3">
        <f>POJEDINAČNO!D40</f>
        <v>479687</v>
      </c>
      <c r="E32" s="3">
        <f>POJEDINAČNO!I40</f>
        <v>23</v>
      </c>
      <c r="F32" s="3">
        <f>POJEDINAČNO!J40</f>
        <v>18</v>
      </c>
      <c r="H32">
        <f t="shared" si="0"/>
        <v>41</v>
      </c>
    </row>
    <row r="33" spans="2:8" ht="14.45" x14ac:dyDescent="0.3">
      <c r="B33" s="3">
        <f>POJEDINAČNO!B22</f>
        <v>17</v>
      </c>
      <c r="C33" s="3" t="str">
        <f>POJEDINAČNO!C21</f>
        <v>DAMIR STRIČAK</v>
      </c>
      <c r="D33" s="3">
        <f>POJEDINAČNO!D21</f>
        <v>447239</v>
      </c>
      <c r="E33" s="3">
        <f>POJEDINAČNO!I21</f>
        <v>43</v>
      </c>
      <c r="F33" s="3">
        <f>POJEDINAČNO!J21</f>
        <v>26</v>
      </c>
      <c r="H33">
        <f t="shared" si="0"/>
        <v>69</v>
      </c>
    </row>
    <row r="34" spans="2:8" ht="14.45" x14ac:dyDescent="0.3">
      <c r="B34" s="3">
        <f>POJEDINAČNO!B60</f>
        <v>55</v>
      </c>
      <c r="C34" s="3" t="str">
        <f>POJEDINAČNO!C28</f>
        <v>DAMIR HRŽENJAK</v>
      </c>
      <c r="D34" s="3">
        <f>POJEDINAČNO!D28</f>
        <v>1411</v>
      </c>
      <c r="E34" s="3">
        <f>POJEDINAČNO!I28</f>
        <v>48</v>
      </c>
      <c r="F34" s="3">
        <f>POJEDINAČNO!J28</f>
        <v>37</v>
      </c>
      <c r="H34">
        <f t="shared" si="0"/>
        <v>85</v>
      </c>
    </row>
    <row r="35" spans="2:8" ht="14.45" x14ac:dyDescent="0.3">
      <c r="B35" s="3">
        <f>POJEDINAČNO!B42</f>
        <v>37</v>
      </c>
      <c r="C35" s="3" t="str">
        <f>POJEDINAČNO!C58</f>
        <v>KARLO JUG</v>
      </c>
      <c r="D35" s="3">
        <f>POJEDINAČNO!D58</f>
        <v>447711</v>
      </c>
      <c r="E35" s="3">
        <f>POJEDINAČNO!I58</f>
        <v>33</v>
      </c>
      <c r="F35" s="3">
        <f>POJEDINAČNO!J58</f>
        <v>7</v>
      </c>
      <c r="H35">
        <f t="shared" si="0"/>
        <v>40</v>
      </c>
    </row>
    <row r="36" spans="2:8" ht="14.45" x14ac:dyDescent="0.3">
      <c r="B36" s="3">
        <f>POJEDINAČNO!B66</f>
        <v>61</v>
      </c>
      <c r="C36" s="3" t="str">
        <f>POJEDINAČNO!C31</f>
        <v>NIKOLA NOVOSELEC</v>
      </c>
      <c r="D36" s="3">
        <f>POJEDINAČNO!D31</f>
        <v>548064</v>
      </c>
      <c r="E36" s="3">
        <f>POJEDINAČNO!I31</f>
        <v>31</v>
      </c>
      <c r="F36" s="3">
        <f>POJEDINAČNO!J31</f>
        <v>24</v>
      </c>
      <c r="H36">
        <f t="shared" si="0"/>
        <v>55</v>
      </c>
    </row>
    <row r="37" spans="2:8" ht="14.45" x14ac:dyDescent="0.3">
      <c r="B37" s="3">
        <f>POJEDINAČNO!B34</f>
        <v>29</v>
      </c>
      <c r="C37" s="3" t="str">
        <f>POJEDINAČNO!C57</f>
        <v>TOMICA ČAKLEC</v>
      </c>
      <c r="D37" s="3">
        <f>POJEDINAČNO!D57</f>
        <v>1595</v>
      </c>
      <c r="E37" s="3">
        <f>POJEDINAČNO!I57</f>
        <v>25</v>
      </c>
      <c r="F37" s="3">
        <f>POJEDINAČNO!J57</f>
        <v>16</v>
      </c>
      <c r="H37">
        <f t="shared" si="0"/>
        <v>41</v>
      </c>
    </row>
    <row r="38" spans="2:8" ht="14.45" x14ac:dyDescent="0.3">
      <c r="B38" s="3">
        <f>POJEDINAČNO!B37</f>
        <v>32</v>
      </c>
      <c r="C38" s="3" t="str">
        <f>POJEDINAČNO!C52</f>
        <v>ROMANO BRKIĆ</v>
      </c>
      <c r="D38" s="3">
        <f>POJEDINAČNO!D52</f>
        <v>1547</v>
      </c>
      <c r="E38" s="3">
        <f>POJEDINAČNO!I52</f>
        <v>36</v>
      </c>
      <c r="F38" s="3">
        <f>POJEDINAČNO!J52</f>
        <v>16</v>
      </c>
      <c r="H38">
        <f t="shared" si="0"/>
        <v>52</v>
      </c>
    </row>
    <row r="39" spans="2:8" ht="14.45" x14ac:dyDescent="0.3">
      <c r="B39" s="3">
        <f>POJEDINAČNO!B71</f>
        <v>66</v>
      </c>
      <c r="C39" s="3" t="str">
        <f>POJEDINAČNO!C38</f>
        <v>DAMIR PREMUŽIĆ</v>
      </c>
      <c r="D39" s="3">
        <f>POJEDINAČNO!D38</f>
        <v>75788</v>
      </c>
      <c r="E39" s="3">
        <f>POJEDINAČNO!I38</f>
        <v>39</v>
      </c>
      <c r="F39" s="3">
        <f>POJEDINAČNO!J38</f>
        <v>9</v>
      </c>
      <c r="H39">
        <f t="shared" ref="H39:H70" si="1">E39+F39</f>
        <v>48</v>
      </c>
    </row>
    <row r="40" spans="2:8" x14ac:dyDescent="0.25">
      <c r="B40" s="3">
        <f>POJEDINAČNO!B74</f>
        <v>69</v>
      </c>
      <c r="C40" s="3" t="str">
        <f>POJEDINAČNO!C24</f>
        <v>DRAŽEN MUDRI BREŽNI</v>
      </c>
      <c r="D40" s="3">
        <f>POJEDINAČNO!D24</f>
        <v>1593</v>
      </c>
      <c r="E40" s="3">
        <f>POJEDINAČNO!I24</f>
        <v>35</v>
      </c>
      <c r="F40" s="3">
        <f>POJEDINAČNO!J24</f>
        <v>20</v>
      </c>
      <c r="H40">
        <f t="shared" si="1"/>
        <v>55</v>
      </c>
    </row>
    <row r="41" spans="2:8" x14ac:dyDescent="0.25">
      <c r="B41" s="3">
        <f>POJEDINAČNO!B75</f>
        <v>70</v>
      </c>
      <c r="C41" s="3" t="str">
        <f>POJEDINAČNO!C41</f>
        <v>JOSIP GREGUR</v>
      </c>
      <c r="D41" s="3">
        <f>POJEDINAČNO!D41</f>
        <v>14862</v>
      </c>
      <c r="E41" s="3">
        <f>POJEDINAČNO!I41</f>
        <v>27</v>
      </c>
      <c r="F41" s="3">
        <f>POJEDINAČNO!J41</f>
        <v>15</v>
      </c>
      <c r="H41">
        <f t="shared" si="1"/>
        <v>42</v>
      </c>
    </row>
    <row r="42" spans="2:8" x14ac:dyDescent="0.25">
      <c r="B42" s="3">
        <f>POJEDINAČNO!B76</f>
        <v>71</v>
      </c>
      <c r="C42" s="3" t="str">
        <f>POJEDINAČNO!C43</f>
        <v>NIKOLA GRABAR</v>
      </c>
      <c r="D42" s="3">
        <f>POJEDINAČNO!D43</f>
        <v>443958</v>
      </c>
      <c r="E42" s="3">
        <f>POJEDINAČNO!I43</f>
        <v>48</v>
      </c>
      <c r="F42" s="3">
        <f>POJEDINAČNO!J43</f>
        <v>26</v>
      </c>
      <c r="H42">
        <f t="shared" si="1"/>
        <v>74</v>
      </c>
    </row>
    <row r="43" spans="2:8" x14ac:dyDescent="0.25">
      <c r="B43" s="3">
        <f>POJEDINAČNO!B57</f>
        <v>52</v>
      </c>
      <c r="C43" s="3" t="str">
        <f>POJEDINAČNO!C23</f>
        <v>MATIJA DUKARIĆ</v>
      </c>
      <c r="D43" s="3">
        <f>POJEDINAČNO!D23</f>
        <v>534021</v>
      </c>
      <c r="E43" s="3">
        <f>POJEDINAČNO!I23</f>
        <v>45</v>
      </c>
      <c r="F43" s="3">
        <f>POJEDINAČNO!J23</f>
        <v>26</v>
      </c>
      <c r="H43">
        <f t="shared" si="1"/>
        <v>71</v>
      </c>
    </row>
    <row r="44" spans="2:8" x14ac:dyDescent="0.25">
      <c r="B44" s="3">
        <f>POJEDINAČNO!B78</f>
        <v>73</v>
      </c>
      <c r="C44" s="3" t="str">
        <f>POJEDINAČNO!C51</f>
        <v>MARKO BOLTEK</v>
      </c>
      <c r="D44" s="3">
        <f>POJEDINAČNO!D51</f>
        <v>81152</v>
      </c>
      <c r="E44" s="3">
        <f>POJEDINAČNO!I51</f>
        <v>40</v>
      </c>
      <c r="F44" s="3">
        <f>POJEDINAČNO!J51</f>
        <v>16</v>
      </c>
      <c r="H44">
        <f t="shared" si="1"/>
        <v>56</v>
      </c>
    </row>
    <row r="45" spans="2:8" x14ac:dyDescent="0.25">
      <c r="B45" s="3">
        <f>POJEDINAČNO!B40</f>
        <v>35</v>
      </c>
      <c r="C45" s="3" t="str">
        <f>POJEDINAČNO!C39</f>
        <v>BRANKO FIŠTER</v>
      </c>
      <c r="D45" s="3">
        <f>POJEDINAČNO!D39</f>
        <v>61878</v>
      </c>
      <c r="E45" s="3">
        <f>POJEDINAČNO!I39</f>
        <v>34</v>
      </c>
      <c r="F45" s="3">
        <f>POJEDINAČNO!J39</f>
        <v>25</v>
      </c>
      <c r="H45">
        <f t="shared" si="1"/>
        <v>59</v>
      </c>
    </row>
    <row r="46" spans="2:8" x14ac:dyDescent="0.25">
      <c r="B46" s="3">
        <f>POJEDINAČNO!B59</f>
        <v>54</v>
      </c>
      <c r="C46" s="3" t="str">
        <f>POJEDINAČNO!C26</f>
        <v>SLAVKO KLEKAR</v>
      </c>
      <c r="D46" s="3">
        <f>POJEDINAČNO!D26</f>
        <v>2381</v>
      </c>
      <c r="E46" s="3">
        <f>POJEDINAČNO!I26</f>
        <v>32</v>
      </c>
      <c r="F46" s="3">
        <f>POJEDINAČNO!J26</f>
        <v>45</v>
      </c>
      <c r="H46">
        <f t="shared" si="1"/>
        <v>77</v>
      </c>
    </row>
    <row r="47" spans="2:8" x14ac:dyDescent="0.25">
      <c r="B47" s="3">
        <f>POJEDINAČNO!B82</f>
        <v>77</v>
      </c>
      <c r="C47" s="3" t="str">
        <f>POJEDINAČNO!C25</f>
        <v>MATEO POKOS</v>
      </c>
      <c r="D47" s="3">
        <f>POJEDINAČNO!D25</f>
        <v>483698</v>
      </c>
      <c r="E47" s="3">
        <f>POJEDINAČNO!I25</f>
        <v>39</v>
      </c>
      <c r="F47" s="3">
        <f>POJEDINAČNO!J25</f>
        <v>32</v>
      </c>
      <c r="H47">
        <f t="shared" si="1"/>
        <v>71</v>
      </c>
    </row>
    <row r="48" spans="2:8" x14ac:dyDescent="0.25">
      <c r="B48" s="3">
        <f>POJEDINAČNO!B83</f>
        <v>78</v>
      </c>
      <c r="C48" s="3" t="str">
        <f>POJEDINAČNO!C29</f>
        <v>JOSIP HOJSAK</v>
      </c>
      <c r="D48" s="3">
        <f>POJEDINAČNO!D29</f>
        <v>4648</v>
      </c>
      <c r="E48" s="3">
        <f>POJEDINAČNO!I29</f>
        <v>34</v>
      </c>
      <c r="F48" s="3">
        <f>POJEDINAČNO!J29</f>
        <v>32</v>
      </c>
      <c r="H48">
        <f t="shared" si="1"/>
        <v>66</v>
      </c>
    </row>
    <row r="49" spans="2:8" x14ac:dyDescent="0.25">
      <c r="B49" s="3">
        <f>POJEDINAČNO!B48</f>
        <v>43</v>
      </c>
      <c r="C49" s="3" t="str">
        <f>POJEDINAČNO!C34</f>
        <v>IVAN PLAHINEK</v>
      </c>
      <c r="D49" s="3">
        <f>POJEDINAČNO!D34</f>
        <v>47424</v>
      </c>
      <c r="E49" s="3">
        <f>POJEDINAČNO!I34</f>
        <v>44</v>
      </c>
      <c r="F49" s="3">
        <f>POJEDINAČNO!J34</f>
        <v>26</v>
      </c>
      <c r="H49">
        <f t="shared" si="1"/>
        <v>70</v>
      </c>
    </row>
    <row r="50" spans="2:8" x14ac:dyDescent="0.25">
      <c r="B50" s="3">
        <f>POJEDINAČNO!B61</f>
        <v>56</v>
      </c>
      <c r="C50" s="3" t="str">
        <f>POJEDINAČNO!C67</f>
        <v>NIKOLA POMPER</v>
      </c>
      <c r="D50" s="3">
        <f>POJEDINAČNO!D67</f>
        <v>348785</v>
      </c>
      <c r="E50" s="3">
        <f>POJEDINAČNO!I67</f>
        <v>23</v>
      </c>
      <c r="F50" s="3">
        <f>POJEDINAČNO!J67</f>
        <v>16</v>
      </c>
      <c r="H50">
        <f t="shared" si="1"/>
        <v>39</v>
      </c>
    </row>
    <row r="51" spans="2:8" x14ac:dyDescent="0.25">
      <c r="B51" s="3">
        <f>POJEDINAČNO!B77</f>
        <v>72</v>
      </c>
      <c r="C51" s="3" t="str">
        <f>POJEDINAČNO!C46</f>
        <v>TOMICA GOTAL</v>
      </c>
      <c r="D51" s="3">
        <f>POJEDINAČNO!D46</f>
        <v>90909</v>
      </c>
      <c r="E51" s="3">
        <f>POJEDINAČNO!I46</f>
        <v>48</v>
      </c>
      <c r="F51" s="3">
        <f>POJEDINAČNO!J46</f>
        <v>34</v>
      </c>
      <c r="H51">
        <f t="shared" si="1"/>
        <v>82</v>
      </c>
    </row>
    <row r="52" spans="2:8" x14ac:dyDescent="0.25">
      <c r="B52" s="3">
        <f>POJEDINAČNO!B69</f>
        <v>64</v>
      </c>
      <c r="C52" s="3" t="str">
        <f>POJEDINAČNO!C33</f>
        <v>MARIN KOS</v>
      </c>
      <c r="D52" s="3">
        <f>POJEDINAČNO!D33</f>
        <v>533242</v>
      </c>
      <c r="E52" s="3">
        <f>POJEDINAČNO!I33</f>
        <v>34</v>
      </c>
      <c r="F52" s="3">
        <f>POJEDINAČNO!J33</f>
        <v>17</v>
      </c>
      <c r="H52">
        <f t="shared" si="1"/>
        <v>51</v>
      </c>
    </row>
    <row r="53" spans="2:8" x14ac:dyDescent="0.25">
      <c r="B53" s="3">
        <f>POJEDINAČNO!B51</f>
        <v>46</v>
      </c>
      <c r="C53" s="3" t="str">
        <f>POJEDINAČNO!C64</f>
        <v>BOŽIDAR SLUNJSKI</v>
      </c>
      <c r="D53" s="3">
        <f>POJEDINAČNO!D64</f>
        <v>83102</v>
      </c>
      <c r="E53" s="3">
        <f>POJEDINAČNO!I64</f>
        <v>33</v>
      </c>
      <c r="F53" s="3">
        <f>POJEDINAČNO!J64</f>
        <v>0</v>
      </c>
      <c r="H53">
        <f t="shared" si="1"/>
        <v>33</v>
      </c>
    </row>
    <row r="54" spans="2:8" x14ac:dyDescent="0.25">
      <c r="B54" s="3">
        <f>POJEDINAČNO!B72</f>
        <v>67</v>
      </c>
      <c r="C54" s="3" t="str">
        <f>POJEDINAČNO!C44</f>
        <v>BRANKO ŠKRNJUG</v>
      </c>
      <c r="D54" s="3">
        <f>POJEDINAČNO!D44</f>
        <v>28446</v>
      </c>
      <c r="E54" s="3">
        <f>POJEDINAČNO!I44</f>
        <v>34</v>
      </c>
      <c r="F54" s="3">
        <f>POJEDINAČNO!J44</f>
        <v>26</v>
      </c>
      <c r="H54">
        <f t="shared" si="1"/>
        <v>60</v>
      </c>
    </row>
    <row r="55" spans="2:8" x14ac:dyDescent="0.25">
      <c r="B55" s="3">
        <f>POJEDINAČNO!B92</f>
        <v>87</v>
      </c>
      <c r="C55" s="3" t="str">
        <f>POJEDINAČNO!C53</f>
        <v>MLADEN POSAVEC</v>
      </c>
      <c r="D55" s="3">
        <f>POJEDINAČNO!D53</f>
        <v>1205</v>
      </c>
      <c r="E55" s="3">
        <f>POJEDINAČNO!I53</f>
        <v>20</v>
      </c>
      <c r="F55" s="3">
        <f>POJEDINAČNO!J53</f>
        <v>16</v>
      </c>
      <c r="H55">
        <f t="shared" si="1"/>
        <v>36</v>
      </c>
    </row>
    <row r="56" spans="2:8" x14ac:dyDescent="0.25">
      <c r="B56" s="3">
        <f>POJEDINAČNO!B70</f>
        <v>65</v>
      </c>
      <c r="C56" s="3" t="str">
        <f>POJEDINAČNO!C62</f>
        <v>VLADIMIR GAZINEC</v>
      </c>
      <c r="D56" s="3">
        <f>POJEDINAČNO!D62</f>
        <v>32668</v>
      </c>
      <c r="E56" s="3">
        <f>POJEDINAČNO!I62</f>
        <v>11</v>
      </c>
      <c r="F56" s="3">
        <f>POJEDINAČNO!J62</f>
        <v>19</v>
      </c>
      <c r="H56">
        <f t="shared" si="1"/>
        <v>30</v>
      </c>
    </row>
    <row r="57" spans="2:8" x14ac:dyDescent="0.25">
      <c r="B57" s="3">
        <f>POJEDINAČNO!B93</f>
        <v>88</v>
      </c>
      <c r="C57" s="3" t="str">
        <f>POJEDINAČNO!C47</f>
        <v>RIKARD MAJNARIĆ</v>
      </c>
      <c r="D57" s="3">
        <f>POJEDINAČNO!D47</f>
        <v>83394</v>
      </c>
      <c r="E57" s="3">
        <f>POJEDINAČNO!I47</f>
        <v>15</v>
      </c>
      <c r="F57" s="3">
        <f>POJEDINAČNO!J47</f>
        <v>41</v>
      </c>
      <c r="H57">
        <f t="shared" si="1"/>
        <v>56</v>
      </c>
    </row>
    <row r="58" spans="2:8" x14ac:dyDescent="0.25">
      <c r="B58" s="3">
        <f>POJEDINAČNO!B73</f>
        <v>68</v>
      </c>
      <c r="C58" s="3" t="str">
        <f>POJEDINAČNO!C66</f>
        <v>HRVOJE ŠOŠTARIĆ</v>
      </c>
      <c r="D58" s="3">
        <f>POJEDINAČNO!D66</f>
        <v>540508</v>
      </c>
      <c r="E58" s="3">
        <f>POJEDINAČNO!I66</f>
        <v>36</v>
      </c>
      <c r="F58" s="3">
        <f>POJEDINAČNO!J66</f>
        <v>0</v>
      </c>
      <c r="H58">
        <f t="shared" si="1"/>
        <v>36</v>
      </c>
    </row>
    <row r="59" spans="2:8" x14ac:dyDescent="0.25">
      <c r="B59" s="3">
        <f>POJEDINAČNO!B94</f>
        <v>89</v>
      </c>
      <c r="C59" s="3" t="str">
        <f>POJEDINAČNO!C35</f>
        <v>JOSIP BRLEK</v>
      </c>
      <c r="D59" s="3">
        <f>POJEDINAČNO!D35</f>
        <v>68712</v>
      </c>
      <c r="E59" s="3">
        <f>POJEDINAČNO!I35</f>
        <v>35</v>
      </c>
      <c r="F59" s="3">
        <f>POJEDINAČNO!J35</f>
        <v>17</v>
      </c>
      <c r="H59">
        <f t="shared" si="1"/>
        <v>52</v>
      </c>
    </row>
    <row r="60" spans="2:8" x14ac:dyDescent="0.25">
      <c r="B60" s="3">
        <f>POJEDINAČNO!B86</f>
        <v>81</v>
      </c>
      <c r="C60" s="3" t="str">
        <f>POJEDINAČNO!C74</f>
        <v>ANTONIO HOSNI</v>
      </c>
      <c r="D60" s="3">
        <f>POJEDINAČNO!D74</f>
        <v>472098</v>
      </c>
      <c r="E60" s="3">
        <f>POJEDINAČNO!I74</f>
        <v>25</v>
      </c>
      <c r="F60" s="3">
        <f>POJEDINAČNO!J74</f>
        <v>7</v>
      </c>
      <c r="H60">
        <f t="shared" si="1"/>
        <v>32</v>
      </c>
    </row>
    <row r="61" spans="2:8" x14ac:dyDescent="0.25">
      <c r="B61" s="3">
        <f>POJEDINAČNO!B26</f>
        <v>21</v>
      </c>
      <c r="C61" s="3" t="str">
        <f>POJEDINAČNO!C54</f>
        <v>MARTIN SMREČKI</v>
      </c>
      <c r="D61" s="3">
        <f>POJEDINAČNO!D54</f>
        <v>558886</v>
      </c>
      <c r="E61" s="3">
        <f>POJEDINAČNO!I54</f>
        <v>26</v>
      </c>
      <c r="F61" s="3">
        <f>POJEDINAČNO!J54</f>
        <v>32</v>
      </c>
      <c r="H61">
        <f t="shared" si="1"/>
        <v>58</v>
      </c>
    </row>
    <row r="62" spans="2:8" x14ac:dyDescent="0.25">
      <c r="B62" s="3">
        <f>POJEDINAČNO!B27</f>
        <v>22</v>
      </c>
      <c r="C62" s="3" t="str">
        <f>POJEDINAČNO!C50</f>
        <v>KRUNOSLAV KOLAČKO</v>
      </c>
      <c r="D62" s="3">
        <f>POJEDINAČNO!D50</f>
        <v>550150</v>
      </c>
      <c r="E62" s="3">
        <f>POJEDINAČNO!I50</f>
        <v>19</v>
      </c>
      <c r="F62" s="3">
        <f>POJEDINAČNO!J50</f>
        <v>18</v>
      </c>
      <c r="H62">
        <f t="shared" si="1"/>
        <v>37</v>
      </c>
    </row>
    <row r="63" spans="2:8" x14ac:dyDescent="0.25">
      <c r="B63" s="3">
        <f>POJEDINAČNO!B28</f>
        <v>23</v>
      </c>
      <c r="C63" s="3" t="str">
        <f>POJEDINAČNO!C81</f>
        <v>ZDRAVKO JURINJAK</v>
      </c>
      <c r="D63" s="3">
        <f>POJEDINAČNO!D81</f>
        <v>32673</v>
      </c>
      <c r="E63" s="3">
        <f>POJEDINAČNO!I81</f>
        <v>21</v>
      </c>
      <c r="F63" s="3">
        <f>POJEDINAČNO!J81</f>
        <v>0</v>
      </c>
      <c r="H63">
        <f t="shared" si="1"/>
        <v>21</v>
      </c>
    </row>
    <row r="64" spans="2:8" x14ac:dyDescent="0.25">
      <c r="B64" s="3">
        <f>POJEDINAČNO!B31</f>
        <v>26</v>
      </c>
      <c r="C64" s="3" t="str">
        <f>POJEDINAČNO!C84</f>
        <v>DAMIR ZRINSKI</v>
      </c>
      <c r="D64" s="3">
        <f>POJEDINAČNO!D84</f>
        <v>1845</v>
      </c>
      <c r="E64" s="3">
        <f>POJEDINAČNO!I84</f>
        <v>3</v>
      </c>
      <c r="F64" s="3">
        <f>POJEDINAČNO!J84</f>
        <v>3</v>
      </c>
      <c r="H64">
        <f t="shared" si="1"/>
        <v>6</v>
      </c>
    </row>
    <row r="65" spans="2:8" x14ac:dyDescent="0.25">
      <c r="B65" s="3">
        <f>POJEDINAČNO!B35</f>
        <v>30</v>
      </c>
      <c r="C65" s="3" t="str">
        <f>POJEDINAČNO!C88</f>
        <v>ANDRIJA PLANTIĆ</v>
      </c>
      <c r="D65" s="3">
        <f>POJEDINAČNO!D88</f>
        <v>32685</v>
      </c>
      <c r="E65" s="3">
        <f>POJEDINAČNO!I88</f>
        <v>16</v>
      </c>
      <c r="F65" s="3">
        <f>POJEDINAČNO!J88</f>
        <v>16</v>
      </c>
      <c r="H65">
        <f t="shared" si="1"/>
        <v>32</v>
      </c>
    </row>
    <row r="66" spans="2:8" x14ac:dyDescent="0.25">
      <c r="B66" s="3">
        <f>POJEDINAČNO!B36</f>
        <v>31</v>
      </c>
      <c r="C66" s="3" t="str">
        <f>POJEDINAČNO!C55</f>
        <v>KRUNOSLAV PEHARDA</v>
      </c>
      <c r="D66" s="3">
        <f>POJEDINAČNO!D55</f>
        <v>65250</v>
      </c>
      <c r="E66" s="3">
        <f>POJEDINAČNO!I55</f>
        <v>45</v>
      </c>
      <c r="F66" s="3">
        <f>POJEDINAČNO!J55</f>
        <v>10</v>
      </c>
      <c r="H66">
        <f t="shared" si="1"/>
        <v>55</v>
      </c>
    </row>
    <row r="67" spans="2:8" x14ac:dyDescent="0.25">
      <c r="B67" s="3">
        <f>POJEDINAČNO!B38</f>
        <v>33</v>
      </c>
      <c r="C67" s="3" t="str">
        <f>POJEDINAČNO!C56</f>
        <v>MIROSLAV RIBARIĆ</v>
      </c>
      <c r="D67" s="3">
        <f>POJEDINAČNO!D56</f>
        <v>79071</v>
      </c>
      <c r="E67" s="3">
        <f>POJEDINAČNO!I56</f>
        <v>32</v>
      </c>
      <c r="F67" s="3">
        <f>POJEDINAČNO!J56</f>
        <v>23</v>
      </c>
      <c r="H67">
        <f t="shared" si="1"/>
        <v>55</v>
      </c>
    </row>
    <row r="68" spans="2:8" x14ac:dyDescent="0.25">
      <c r="B68" s="3">
        <f>POJEDINAČNO!B39</f>
        <v>34</v>
      </c>
      <c r="C68" s="3" t="str">
        <f>POJEDINAČNO!C59</f>
        <v>IVICA PTIČEK</v>
      </c>
      <c r="D68" s="3">
        <f>POJEDINAČNO!D59</f>
        <v>14766</v>
      </c>
      <c r="E68" s="3">
        <f>POJEDINAČNO!I59</f>
        <v>16</v>
      </c>
      <c r="F68" s="3">
        <f>POJEDINAČNO!J59</f>
        <v>18</v>
      </c>
      <c r="H68">
        <f t="shared" si="1"/>
        <v>34</v>
      </c>
    </row>
    <row r="69" spans="2:8" x14ac:dyDescent="0.25">
      <c r="B69" s="3">
        <f>POJEDINAČNO!B41</f>
        <v>36</v>
      </c>
      <c r="C69" s="3" t="str">
        <f>POJEDINAČNO!C72</f>
        <v>MARIJAN FRANJČIĆ</v>
      </c>
      <c r="D69" s="3">
        <f>POJEDINAČNO!D72</f>
        <v>39463</v>
      </c>
      <c r="E69" s="3">
        <f>POJEDINAČNO!I72</f>
        <v>14</v>
      </c>
      <c r="F69" s="3">
        <f>POJEDINAČNO!J72</f>
        <v>18</v>
      </c>
      <c r="H69">
        <f t="shared" si="1"/>
        <v>32</v>
      </c>
    </row>
    <row r="70" spans="2:8" x14ac:dyDescent="0.25">
      <c r="B70" s="3">
        <f>POJEDINAČNO!B43</f>
        <v>38</v>
      </c>
      <c r="C70" s="3" t="str">
        <f>POJEDINAČNO!C92</f>
        <v>NIKOLA BANFIĆ</v>
      </c>
      <c r="D70" s="3">
        <f>POJEDINAČNO!D92</f>
        <v>553702</v>
      </c>
      <c r="E70" s="3">
        <f>POJEDINAČNO!I92</f>
        <v>1</v>
      </c>
      <c r="F70" s="3">
        <f>POJEDINAČNO!J92</f>
        <v>8</v>
      </c>
      <c r="H70">
        <f t="shared" si="1"/>
        <v>9</v>
      </c>
    </row>
    <row r="71" spans="2:8" x14ac:dyDescent="0.25">
      <c r="B71" s="3">
        <f>POJEDINAČNO!B45</f>
        <v>40</v>
      </c>
      <c r="C71" s="3" t="str">
        <f>POJEDINAČNO!C60</f>
        <v>IGOR SKUPNJAK</v>
      </c>
      <c r="D71" s="3">
        <f>POJEDINAČNO!D60</f>
        <v>529264</v>
      </c>
      <c r="E71" s="3">
        <f>POJEDINAČNO!I60</f>
        <v>27</v>
      </c>
      <c r="F71" s="3">
        <f>POJEDINAČNO!J60</f>
        <v>19</v>
      </c>
      <c r="H71">
        <f t="shared" ref="H71:H99" si="2">E71+F71</f>
        <v>46</v>
      </c>
    </row>
    <row r="72" spans="2:8" x14ac:dyDescent="0.25">
      <c r="B72" s="3">
        <f>POJEDINAČNO!B46</f>
        <v>41</v>
      </c>
      <c r="C72" s="3" t="str">
        <f>POJEDINAČNO!C75</f>
        <v>JAKOV ZDELAR</v>
      </c>
      <c r="D72" s="3">
        <f>POJEDINAČNO!D75</f>
        <v>557419</v>
      </c>
      <c r="E72" s="3">
        <f>POJEDINAČNO!I75</f>
        <v>12</v>
      </c>
      <c r="F72" s="3">
        <f>POJEDINAČNO!J75</f>
        <v>17</v>
      </c>
      <c r="H72">
        <f t="shared" si="2"/>
        <v>29</v>
      </c>
    </row>
    <row r="73" spans="2:8" x14ac:dyDescent="0.25">
      <c r="B73" s="3">
        <f>POJEDINAČNO!B49</f>
        <v>44</v>
      </c>
      <c r="C73" s="3" t="str">
        <f>POJEDINAČNO!C82</f>
        <v>FILIP MIHALIĆ</v>
      </c>
      <c r="D73" s="3">
        <f>POJEDINAČNO!D82</f>
        <v>214170</v>
      </c>
      <c r="E73" s="3">
        <f>POJEDINAČNO!I82</f>
        <v>29</v>
      </c>
      <c r="F73" s="3">
        <f>POJEDINAČNO!J82</f>
        <v>0</v>
      </c>
      <c r="H73">
        <f t="shared" si="2"/>
        <v>29</v>
      </c>
    </row>
    <row r="74" spans="2:8" x14ac:dyDescent="0.25">
      <c r="B74" s="3">
        <f>POJEDINAČNO!B50</f>
        <v>45</v>
      </c>
      <c r="C74" s="3" t="str">
        <f>POJEDINAČNO!C73</f>
        <v>MARKO SREMEC</v>
      </c>
      <c r="D74" s="3">
        <f>POJEDINAČNO!D73</f>
        <v>54860</v>
      </c>
      <c r="E74" s="3">
        <f>POJEDINAČNO!I73</f>
        <v>24</v>
      </c>
      <c r="F74" s="3">
        <f>POJEDINAČNO!J73</f>
        <v>6</v>
      </c>
      <c r="H74">
        <f t="shared" si="2"/>
        <v>30</v>
      </c>
    </row>
    <row r="75" spans="2:8" x14ac:dyDescent="0.25">
      <c r="B75" s="3">
        <f>POJEDINAČNO!B53</f>
        <v>48</v>
      </c>
      <c r="C75" s="3" t="str">
        <f>POJEDINAČNO!C65</f>
        <v>DARIO KUŠTELEGA</v>
      </c>
      <c r="D75" s="3">
        <f>POJEDINAČNO!D65</f>
        <v>0</v>
      </c>
      <c r="E75" s="3">
        <f>POJEDINAČNO!I65</f>
        <v>15</v>
      </c>
      <c r="F75" s="3">
        <f>POJEDINAČNO!J65</f>
        <v>14</v>
      </c>
      <c r="H75">
        <f t="shared" si="2"/>
        <v>29</v>
      </c>
    </row>
    <row r="76" spans="2:8" x14ac:dyDescent="0.25">
      <c r="B76" s="3">
        <f>POJEDINAČNO!B54</f>
        <v>49</v>
      </c>
      <c r="C76" s="3" t="str">
        <f>POJEDINAČNO!C63</f>
        <v>DRAGUTIN SAKAČ</v>
      </c>
      <c r="D76" s="3">
        <f>POJEDINAČNO!D63</f>
        <v>2365</v>
      </c>
      <c r="E76" s="3">
        <f>POJEDINAČNO!I63</f>
        <v>29</v>
      </c>
      <c r="F76" s="3">
        <f>POJEDINAČNO!J63</f>
        <v>0</v>
      </c>
      <c r="H76">
        <f t="shared" si="2"/>
        <v>29</v>
      </c>
    </row>
    <row r="77" spans="2:8" x14ac:dyDescent="0.25">
      <c r="B77" s="3">
        <f>POJEDINAČNO!B55</f>
        <v>50</v>
      </c>
      <c r="C77" s="3" t="str">
        <f>POJEDINAČNO!C61</f>
        <v>DALIBOR ŠKRPEC</v>
      </c>
      <c r="D77" s="3">
        <f>POJEDINAČNO!D61</f>
        <v>440052</v>
      </c>
      <c r="E77" s="3">
        <f>POJEDINAČNO!I61</f>
        <v>29</v>
      </c>
      <c r="F77" s="3">
        <f>POJEDINAČNO!J61</f>
        <v>7</v>
      </c>
      <c r="H77">
        <f t="shared" si="2"/>
        <v>36</v>
      </c>
    </row>
    <row r="78" spans="2:8" x14ac:dyDescent="0.25">
      <c r="B78" s="3">
        <f>POJEDINAČNO!B56</f>
        <v>51</v>
      </c>
      <c r="C78" s="3" t="str">
        <f>POJEDINAČNO!C77</f>
        <v>MARKO BALIJA</v>
      </c>
      <c r="D78" s="3">
        <f>POJEDINAČNO!D77</f>
        <v>0</v>
      </c>
      <c r="E78" s="3">
        <f>POJEDINAČNO!I77</f>
        <v>12</v>
      </c>
      <c r="F78" s="3">
        <f>POJEDINAČNO!J77</f>
        <v>8</v>
      </c>
      <c r="H78">
        <f t="shared" si="2"/>
        <v>20</v>
      </c>
    </row>
    <row r="79" spans="2:8" x14ac:dyDescent="0.25">
      <c r="B79" s="3">
        <f>POJEDINAČNO!B58</f>
        <v>53</v>
      </c>
      <c r="C79" s="3" t="str">
        <f>POJEDINAČNO!C95</f>
        <v>MARIJAN KLAUS</v>
      </c>
      <c r="D79" s="3">
        <f>POJEDINAČNO!D95</f>
        <v>14871</v>
      </c>
      <c r="E79" s="3">
        <f>POJEDINAČNO!I95</f>
        <v>3</v>
      </c>
      <c r="F79" s="3">
        <f>POJEDINAČNO!J95</f>
        <v>0</v>
      </c>
      <c r="H79">
        <f t="shared" si="2"/>
        <v>3</v>
      </c>
    </row>
    <row r="80" spans="2:8" x14ac:dyDescent="0.25">
      <c r="B80" s="3">
        <f>POJEDINAČNO!B62</f>
        <v>57</v>
      </c>
      <c r="C80" s="3" t="str">
        <f>POJEDINAČNO!C68</f>
        <v>TOMISLAV MIKULEK</v>
      </c>
      <c r="D80" s="3">
        <f>POJEDINAČNO!D68</f>
        <v>198974</v>
      </c>
      <c r="E80" s="3">
        <f>POJEDINAČNO!I68</f>
        <v>18</v>
      </c>
      <c r="F80" s="3">
        <f>POJEDINAČNO!J68</f>
        <v>16</v>
      </c>
      <c r="H80">
        <f t="shared" si="2"/>
        <v>34</v>
      </c>
    </row>
    <row r="81" spans="2:8" x14ac:dyDescent="0.25">
      <c r="B81" s="3">
        <f>POJEDINAČNO!B63</f>
        <v>58</v>
      </c>
      <c r="C81" s="3" t="str">
        <f>POJEDINAČNO!C80</f>
        <v>IVAN BUREC</v>
      </c>
      <c r="D81" s="3">
        <f>POJEDINAČNO!D80</f>
        <v>349344</v>
      </c>
      <c r="E81" s="3">
        <f>POJEDINAČNO!I80</f>
        <v>21</v>
      </c>
      <c r="F81" s="3">
        <f>POJEDINAČNO!J80</f>
        <v>23</v>
      </c>
      <c r="H81">
        <f t="shared" si="2"/>
        <v>44</v>
      </c>
    </row>
    <row r="82" spans="2:8" x14ac:dyDescent="0.25">
      <c r="B82" s="3">
        <f>POJEDINAČNO!B64</f>
        <v>59</v>
      </c>
      <c r="C82" s="3" t="str">
        <f>POJEDINAČNO!C79</f>
        <v>SINIŠA PUNČEC</v>
      </c>
      <c r="D82" s="3">
        <f>POJEDINAČNO!D79</f>
        <v>75383</v>
      </c>
      <c r="E82" s="3">
        <f>POJEDINAČNO!I79</f>
        <v>3</v>
      </c>
      <c r="F82" s="3">
        <f>POJEDINAČNO!J79</f>
        <v>26</v>
      </c>
      <c r="H82">
        <f t="shared" si="2"/>
        <v>29</v>
      </c>
    </row>
    <row r="83" spans="2:8" x14ac:dyDescent="0.25">
      <c r="B83" s="3">
        <f>POJEDINAČNO!B65</f>
        <v>60</v>
      </c>
      <c r="C83" s="3" t="str">
        <f>POJEDINAČNO!C97</f>
        <v>SOKOL JOSIP</v>
      </c>
      <c r="D83" s="3">
        <f>POJEDINAČNO!D97</f>
        <v>0</v>
      </c>
      <c r="E83" s="3">
        <f>POJEDINAČNO!I97</f>
        <v>19</v>
      </c>
      <c r="F83" s="3">
        <f>POJEDINAČNO!J97</f>
        <v>0</v>
      </c>
      <c r="H83">
        <f t="shared" si="2"/>
        <v>19</v>
      </c>
    </row>
    <row r="84" spans="2:8" x14ac:dyDescent="0.25">
      <c r="B84" s="3">
        <f>POJEDINAČNO!B67</f>
        <v>62</v>
      </c>
      <c r="C84" s="3" t="str">
        <f>POJEDINAČNO!C87</f>
        <v>STANKO PAJTAK</v>
      </c>
      <c r="D84" s="3">
        <f>POJEDINAČNO!D87</f>
        <v>58447</v>
      </c>
      <c r="E84" s="3">
        <f>POJEDINAČNO!I87</f>
        <v>14</v>
      </c>
      <c r="F84" s="3">
        <f>POJEDINAČNO!J87</f>
        <v>0</v>
      </c>
      <c r="H84">
        <f t="shared" si="2"/>
        <v>14</v>
      </c>
    </row>
    <row r="85" spans="2:8" x14ac:dyDescent="0.25">
      <c r="B85" s="3">
        <f>POJEDINAČNO!B68</f>
        <v>63</v>
      </c>
      <c r="C85" s="3" t="str">
        <f>POJEDINAČNO!C89</f>
        <v>CECELJA IVAN</v>
      </c>
      <c r="D85" s="3">
        <f>POJEDINAČNO!D89</f>
        <v>0</v>
      </c>
      <c r="E85" s="3">
        <f>POJEDINAČNO!I89</f>
        <v>8</v>
      </c>
      <c r="F85" s="3">
        <f>POJEDINAČNO!J89</f>
        <v>31</v>
      </c>
      <c r="H85">
        <f t="shared" si="2"/>
        <v>39</v>
      </c>
    </row>
    <row r="86" spans="2:8" x14ac:dyDescent="0.25">
      <c r="B86" s="3">
        <f>POJEDINAČNO!B79</f>
        <v>74</v>
      </c>
      <c r="C86" s="3" t="str">
        <f>POJEDINAČNO!C85</f>
        <v>DAMIR PEHARDA</v>
      </c>
      <c r="D86" s="3">
        <f>POJEDINAČNO!D85</f>
        <v>482521</v>
      </c>
      <c r="E86" s="3">
        <f>POJEDINAČNO!I85</f>
        <v>20</v>
      </c>
      <c r="F86" s="3">
        <f>POJEDINAČNO!J85</f>
        <v>0</v>
      </c>
      <c r="H86">
        <f t="shared" si="2"/>
        <v>20</v>
      </c>
    </row>
    <row r="87" spans="2:8" x14ac:dyDescent="0.25">
      <c r="B87" s="3">
        <f>POJEDINAČNO!B80</f>
        <v>75</v>
      </c>
      <c r="C87" s="3" t="str">
        <f>POJEDINAČNO!C78</f>
        <v>IVICA ĐURANEC</v>
      </c>
      <c r="D87" s="3">
        <f>POJEDINAČNO!D78</f>
        <v>65043</v>
      </c>
      <c r="E87" s="3">
        <f>POJEDINAČNO!I78</f>
        <v>14</v>
      </c>
      <c r="F87" s="3">
        <f>POJEDINAČNO!J78</f>
        <v>16</v>
      </c>
      <c r="H87">
        <f t="shared" si="2"/>
        <v>30</v>
      </c>
    </row>
    <row r="88" spans="2:8" x14ac:dyDescent="0.25">
      <c r="B88" s="3">
        <f>POJEDINAČNO!B81</f>
        <v>76</v>
      </c>
      <c r="C88" s="3" t="str">
        <f>POJEDINAČNO!C71</f>
        <v>IVAN JELEČKI</v>
      </c>
      <c r="D88" s="3">
        <f>POJEDINAČNO!D71</f>
        <v>2469</v>
      </c>
      <c r="E88" s="3">
        <f>POJEDINAČNO!I71</f>
        <v>31</v>
      </c>
      <c r="F88" s="3">
        <f>POJEDINAČNO!J71</f>
        <v>0</v>
      </c>
      <c r="H88">
        <f t="shared" si="2"/>
        <v>31</v>
      </c>
    </row>
    <row r="89" spans="2:8" x14ac:dyDescent="0.25">
      <c r="B89" s="3">
        <f>POJEDINAČNO!B84</f>
        <v>79</v>
      </c>
      <c r="C89" s="3" t="str">
        <f>POJEDINAČNO!C93</f>
        <v>DAMIR ŽUGEC</v>
      </c>
      <c r="D89" s="3">
        <f>POJEDINAČNO!D93</f>
        <v>14974</v>
      </c>
      <c r="E89" s="3">
        <f>POJEDINAČNO!I93</f>
        <v>0</v>
      </c>
      <c r="F89" s="3">
        <f>POJEDINAČNO!J93</f>
        <v>9</v>
      </c>
      <c r="H89">
        <f t="shared" si="2"/>
        <v>9</v>
      </c>
    </row>
    <row r="90" spans="2:8" x14ac:dyDescent="0.25">
      <c r="B90" s="3">
        <f>POJEDINAČNO!B85</f>
        <v>80</v>
      </c>
      <c r="C90" s="3" t="str">
        <f>POJEDINAČNO!C76</f>
        <v>MATIJA LEŽAIĆ</v>
      </c>
      <c r="D90" s="3">
        <f>POJEDINAČNO!D76</f>
        <v>54552</v>
      </c>
      <c r="E90" s="3">
        <f>POJEDINAČNO!I76</f>
        <v>11</v>
      </c>
      <c r="F90" s="3">
        <f>POJEDINAČNO!J76</f>
        <v>22</v>
      </c>
      <c r="H90">
        <f t="shared" si="2"/>
        <v>33</v>
      </c>
    </row>
    <row r="91" spans="2:8" x14ac:dyDescent="0.25">
      <c r="B91" s="3">
        <f>POJEDINAČNO!B87</f>
        <v>82</v>
      </c>
      <c r="C91" s="3" t="str">
        <f>POJEDINAČNO!C83</f>
        <v>ANTUN POVIJAČ</v>
      </c>
      <c r="D91" s="3">
        <f>POJEDINAČNO!D83</f>
        <v>0</v>
      </c>
      <c r="E91" s="3">
        <f>POJEDINAČNO!I83</f>
        <v>9</v>
      </c>
      <c r="F91" s="3">
        <f>POJEDINAČNO!J83</f>
        <v>7</v>
      </c>
      <c r="H91">
        <f t="shared" si="2"/>
        <v>16</v>
      </c>
    </row>
    <row r="92" spans="2:8" x14ac:dyDescent="0.25">
      <c r="B92" s="3">
        <f>POJEDINAČNO!B88</f>
        <v>83</v>
      </c>
      <c r="C92" s="3" t="str">
        <f>POJEDINAČNO!C69</f>
        <v>TOMISLAV HRŽENJAK</v>
      </c>
      <c r="D92" s="3">
        <f>POJEDINAČNO!D69</f>
        <v>1311</v>
      </c>
      <c r="E92" s="3">
        <f>POJEDINAČNO!I69</f>
        <v>9</v>
      </c>
      <c r="F92" s="3">
        <f>POJEDINAČNO!J69</f>
        <v>22</v>
      </c>
      <c r="H92">
        <f t="shared" si="2"/>
        <v>31</v>
      </c>
    </row>
    <row r="93" spans="2:8" x14ac:dyDescent="0.25">
      <c r="B93" s="3">
        <f>POJEDINAČNO!B89</f>
        <v>84</v>
      </c>
      <c r="C93" s="3" t="str">
        <f>POJEDINAČNO!C70</f>
        <v>MILJENKO HRŽENJAK</v>
      </c>
      <c r="D93" s="3">
        <f>POJEDINAČNO!D70</f>
        <v>1310</v>
      </c>
      <c r="E93" s="3">
        <f>POJEDINAČNO!I70</f>
        <v>15</v>
      </c>
      <c r="F93" s="3">
        <f>POJEDINAČNO!J70</f>
        <v>0</v>
      </c>
      <c r="H93">
        <f t="shared" si="2"/>
        <v>15</v>
      </c>
    </row>
    <row r="94" spans="2:8" x14ac:dyDescent="0.25">
      <c r="B94" s="3">
        <f>POJEDINAČNO!B90</f>
        <v>85</v>
      </c>
      <c r="C94" s="3" t="str">
        <f>POJEDINAČNO!C94</f>
        <v>SREĆKO RIHTAR</v>
      </c>
      <c r="D94" s="3">
        <f>POJEDINAČNO!D94</f>
        <v>79452</v>
      </c>
      <c r="E94" s="3">
        <f>POJEDINAČNO!I94</f>
        <v>19</v>
      </c>
      <c r="F94" s="3">
        <f>POJEDINAČNO!J94</f>
        <v>0</v>
      </c>
      <c r="H94">
        <f t="shared" si="2"/>
        <v>19</v>
      </c>
    </row>
    <row r="95" spans="2:8" x14ac:dyDescent="0.25">
      <c r="B95" s="3">
        <f>POJEDINAČNO!B91</f>
        <v>86</v>
      </c>
      <c r="C95" s="3" t="str">
        <f>POJEDINAČNO!C86</f>
        <v>RENATO BALAŠKO</v>
      </c>
      <c r="D95" s="3">
        <f>POJEDINAČNO!D86</f>
        <v>0</v>
      </c>
      <c r="E95" s="3">
        <f>POJEDINAČNO!I86</f>
        <v>0</v>
      </c>
      <c r="F95" s="3">
        <f>POJEDINAČNO!J86</f>
        <v>7</v>
      </c>
      <c r="H95">
        <f t="shared" si="2"/>
        <v>7</v>
      </c>
    </row>
    <row r="96" spans="2:8" x14ac:dyDescent="0.25">
      <c r="B96" s="3">
        <f>POJEDINAČNO!B95</f>
        <v>90</v>
      </c>
      <c r="C96" s="3" t="str">
        <f>POJEDINAČNO!C90</f>
        <v>DAMIR FURDI</v>
      </c>
      <c r="D96" s="3">
        <f>POJEDINAČNO!D90</f>
        <v>546410</v>
      </c>
      <c r="E96" s="3">
        <f>POJEDINAČNO!I90</f>
        <v>8</v>
      </c>
      <c r="F96" s="3">
        <f>POJEDINAČNO!J90</f>
        <v>0</v>
      </c>
      <c r="H96">
        <f t="shared" si="2"/>
        <v>8</v>
      </c>
    </row>
    <row r="97" spans="2:8" x14ac:dyDescent="0.25">
      <c r="B97" s="3">
        <f>POJEDINAČNO!B96</f>
        <v>91</v>
      </c>
      <c r="C97" s="3" t="str">
        <f>POJEDINAČNO!C91</f>
        <v>MARIO MILAK</v>
      </c>
      <c r="D97" s="3">
        <f>POJEDINAČNO!D91</f>
        <v>1361</v>
      </c>
      <c r="E97" s="3">
        <f>POJEDINAČNO!I91</f>
        <v>11</v>
      </c>
      <c r="F97" s="3">
        <f>POJEDINAČNO!J91</f>
        <v>0</v>
      </c>
      <c r="H97">
        <f t="shared" si="2"/>
        <v>11</v>
      </c>
    </row>
    <row r="98" spans="2:8" x14ac:dyDescent="0.25">
      <c r="B98" s="3">
        <f>POJEDINAČNO!B97</f>
        <v>92</v>
      </c>
      <c r="C98" s="3" t="str">
        <f>POJEDINAČNO!C96</f>
        <v>MARIO HOSNI</v>
      </c>
      <c r="D98" s="3">
        <f>POJEDINAČNO!D96</f>
        <v>472097</v>
      </c>
      <c r="E98" s="3">
        <f>POJEDINAČNO!I96</f>
        <v>10</v>
      </c>
      <c r="F98" s="3">
        <f>POJEDINAČNO!J96</f>
        <v>0</v>
      </c>
      <c r="H98">
        <f t="shared" si="2"/>
        <v>10</v>
      </c>
    </row>
    <row r="99" spans="2:8" x14ac:dyDescent="0.25">
      <c r="B99" s="3">
        <f>POJEDINAČNO!B98</f>
        <v>93</v>
      </c>
      <c r="C99" s="3" t="str">
        <f>POJEDINAČNO!C98</f>
        <v>ALEN STANKO</v>
      </c>
      <c r="D99" s="3">
        <f>POJEDINAČNO!D98</f>
        <v>68780</v>
      </c>
      <c r="E99" s="3">
        <f>POJEDINAČNO!I98</f>
        <v>0</v>
      </c>
      <c r="F99" s="3">
        <f>POJEDINAČNO!J98</f>
        <v>0</v>
      </c>
      <c r="H99">
        <f t="shared" si="2"/>
        <v>0</v>
      </c>
    </row>
    <row r="100" spans="2:8" x14ac:dyDescent="0.25">
      <c r="B100" s="3" t="e">
        <f>POJEDINAČNO!#REF!</f>
        <v>#REF!</v>
      </c>
      <c r="C100" s="3" t="e">
        <f>POJEDINAČNO!#REF!</f>
        <v>#REF!</v>
      </c>
      <c r="D100" s="3" t="e">
        <f>POJEDINAČNO!#REF!</f>
        <v>#REF!</v>
      </c>
      <c r="E100" s="3" t="e">
        <f>POJEDINAČNO!#REF!</f>
        <v>#REF!</v>
      </c>
      <c r="F100" s="3" t="e">
        <f>POJEDINAČNO!#REF!</f>
        <v>#REF!</v>
      </c>
      <c r="H100" t="e">
        <f t="shared" ref="H100:H104" si="3">E100+F100</f>
        <v>#REF!</v>
      </c>
    </row>
    <row r="101" spans="2:8" x14ac:dyDescent="0.25">
      <c r="B101" s="3" t="e">
        <f>POJEDINAČNO!#REF!</f>
        <v>#REF!</v>
      </c>
      <c r="C101" s="3" t="e">
        <f>POJEDINAČNO!#REF!</f>
        <v>#REF!</v>
      </c>
      <c r="D101" s="3" t="e">
        <f>POJEDINAČNO!#REF!</f>
        <v>#REF!</v>
      </c>
      <c r="E101" s="3" t="e">
        <f>POJEDINAČNO!#REF!</f>
        <v>#REF!</v>
      </c>
      <c r="F101" s="3" t="e">
        <f>POJEDINAČNO!#REF!</f>
        <v>#REF!</v>
      </c>
      <c r="H101" t="e">
        <f t="shared" si="3"/>
        <v>#REF!</v>
      </c>
    </row>
    <row r="102" spans="2:8" x14ac:dyDescent="0.25">
      <c r="B102" s="3" t="e">
        <f>POJEDINAČNO!#REF!</f>
        <v>#REF!</v>
      </c>
      <c r="C102" s="3" t="e">
        <f>POJEDINAČNO!#REF!</f>
        <v>#REF!</v>
      </c>
      <c r="D102" s="3" t="e">
        <f>POJEDINAČNO!#REF!</f>
        <v>#REF!</v>
      </c>
      <c r="E102" s="3" t="e">
        <f>POJEDINAČNO!#REF!</f>
        <v>#REF!</v>
      </c>
      <c r="F102" s="3" t="e">
        <f>POJEDINAČNO!#REF!</f>
        <v>#REF!</v>
      </c>
      <c r="H102" t="e">
        <f t="shared" si="3"/>
        <v>#REF!</v>
      </c>
    </row>
    <row r="103" spans="2:8" x14ac:dyDescent="0.25">
      <c r="B103" s="3" t="e">
        <f>POJEDINAČNO!#REF!</f>
        <v>#REF!</v>
      </c>
      <c r="C103" s="3" t="e">
        <f>POJEDINAČNO!#REF!</f>
        <v>#REF!</v>
      </c>
      <c r="D103" s="3" t="e">
        <f>POJEDINAČNO!#REF!</f>
        <v>#REF!</v>
      </c>
      <c r="E103" s="3" t="e">
        <f>POJEDINAČNO!#REF!</f>
        <v>#REF!</v>
      </c>
      <c r="F103" s="3" t="e">
        <f>POJEDINAČNO!#REF!</f>
        <v>#REF!</v>
      </c>
      <c r="H103" t="e">
        <f t="shared" si="3"/>
        <v>#REF!</v>
      </c>
    </row>
    <row r="104" spans="2:8" x14ac:dyDescent="0.25">
      <c r="B104" s="3" t="e">
        <f>POJEDINAČNO!#REF!</f>
        <v>#REF!</v>
      </c>
      <c r="C104" s="3" t="e">
        <f>POJEDINAČNO!#REF!</f>
        <v>#REF!</v>
      </c>
      <c r="D104" s="3" t="e">
        <f>POJEDINAČNO!#REF!</f>
        <v>#REF!</v>
      </c>
      <c r="E104" s="3" t="e">
        <f>POJEDINAČNO!#REF!</f>
        <v>#REF!</v>
      </c>
      <c r="F104" s="3" t="e">
        <f>POJEDINAČNO!#REF!</f>
        <v>#REF!</v>
      </c>
      <c r="H104" t="e">
        <f t="shared" si="3"/>
        <v>#REF!</v>
      </c>
    </row>
  </sheetData>
  <sheetProtection formatCells="0" formatColumns="0" formatRows="0" insertColumns="0" insertRows="0" insertHyperlinks="0" deleteColumns="0" deleteRows="0" sort="0" autoFilter="0" pivotTables="0"/>
  <sortState ref="C7:H99">
    <sortCondition descending="1" ref="H7:H99"/>
  </sortState>
  <mergeCells count="4">
    <mergeCell ref="B4:B5"/>
    <mergeCell ref="C4:C5"/>
    <mergeCell ref="D4:D5"/>
    <mergeCell ref="E4:F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topLeftCell="A16" workbookViewId="0">
      <selection activeCell="N14" sqref="N14"/>
    </sheetView>
  </sheetViews>
  <sheetFormatPr defaultRowHeight="21" x14ac:dyDescent="0.25"/>
  <cols>
    <col min="2" max="2" width="6.5703125" style="27" customWidth="1"/>
    <col min="3" max="3" width="31.5703125" bestFit="1" customWidth="1"/>
    <col min="7" max="7" width="9.42578125" customWidth="1"/>
    <col min="10" max="10" width="7.85546875" customWidth="1"/>
    <col min="11" max="11" width="12.28515625" style="31" customWidth="1"/>
  </cols>
  <sheetData>
    <row r="2" spans="2:11" ht="21.6" thickBot="1" x14ac:dyDescent="0.35"/>
    <row r="3" spans="2:11" ht="18.75" x14ac:dyDescent="0.25">
      <c r="C3" s="111" t="s">
        <v>50</v>
      </c>
      <c r="D3" s="110" t="s">
        <v>5</v>
      </c>
      <c r="E3" s="110"/>
      <c r="F3" s="110" t="s">
        <v>1</v>
      </c>
      <c r="G3" s="110"/>
      <c r="H3" s="110" t="s">
        <v>9</v>
      </c>
      <c r="I3" s="110"/>
      <c r="J3" s="33"/>
      <c r="K3" s="113" t="s">
        <v>7</v>
      </c>
    </row>
    <row r="4" spans="2:11" ht="19.5" thickBot="1" x14ac:dyDescent="0.3">
      <c r="C4" s="112"/>
      <c r="D4" s="34" t="s">
        <v>6</v>
      </c>
      <c r="E4" s="34" t="s">
        <v>7</v>
      </c>
      <c r="F4" s="34" t="s">
        <v>8</v>
      </c>
      <c r="G4" s="34" t="s">
        <v>7</v>
      </c>
      <c r="H4" s="34" t="s">
        <v>3</v>
      </c>
      <c r="I4" s="34" t="s">
        <v>2</v>
      </c>
      <c r="J4" s="35"/>
      <c r="K4" s="114"/>
    </row>
    <row r="6" spans="2:11" x14ac:dyDescent="0.3">
      <c r="B6" s="28">
        <v>1</v>
      </c>
      <c r="C6" s="29" t="str">
        <f>EKIPE!C45</f>
        <v>FAZAN VARAŽDIN</v>
      </c>
      <c r="D6" s="32">
        <f>EKIPE!E49</f>
        <v>60</v>
      </c>
      <c r="E6" s="32">
        <f>EKIPE!F49</f>
        <v>120</v>
      </c>
      <c r="F6" s="32">
        <f>EKIPE!G49</f>
        <v>62</v>
      </c>
      <c r="G6" s="32">
        <f>EKIPE!H49</f>
        <v>124</v>
      </c>
      <c r="H6" s="32">
        <f>EKIPE!I49</f>
        <v>136</v>
      </c>
      <c r="I6" s="32">
        <f>EKIPE!J49</f>
        <v>109</v>
      </c>
      <c r="J6" s="36"/>
      <c r="K6" s="30">
        <f t="shared" ref="K6:K17" si="0">I6+H6+G6+E6</f>
        <v>489</v>
      </c>
    </row>
    <row r="7" spans="2:11" x14ac:dyDescent="0.3">
      <c r="B7" s="28">
        <v>2</v>
      </c>
      <c r="C7" s="29" t="str">
        <f>EKIPE!C109</f>
        <v>FAZAN MARUŠEVEC</v>
      </c>
      <c r="D7" s="32">
        <f>EKIPE!E113</f>
        <v>55</v>
      </c>
      <c r="E7" s="32">
        <f>EKIPE!F113</f>
        <v>110</v>
      </c>
      <c r="F7" s="32">
        <f>EKIPE!G113</f>
        <v>69</v>
      </c>
      <c r="G7" s="32">
        <f>EKIPE!H113</f>
        <v>138</v>
      </c>
      <c r="H7" s="32">
        <f>EKIPE!I113</f>
        <v>100</v>
      </c>
      <c r="I7" s="32">
        <f>EKIPE!J113</f>
        <v>76</v>
      </c>
      <c r="J7" s="37"/>
      <c r="K7" s="30">
        <f t="shared" si="0"/>
        <v>424</v>
      </c>
    </row>
    <row r="8" spans="2:11" x14ac:dyDescent="0.3">
      <c r="B8" s="28">
        <v>3</v>
      </c>
      <c r="C8" s="29" t="str">
        <f>EKIPE!P93</f>
        <v>LOVNA JEDINICA ZELENDVOR 1</v>
      </c>
      <c r="D8" s="32">
        <f>EKIPE!R97</f>
        <v>60</v>
      </c>
      <c r="E8" s="32">
        <f>EKIPE!S97</f>
        <v>120</v>
      </c>
      <c r="F8" s="32">
        <f>EKIPE!T97</f>
        <v>63</v>
      </c>
      <c r="G8" s="32">
        <f>EKIPE!U97</f>
        <v>126</v>
      </c>
      <c r="H8" s="32">
        <f>EKIPE!V97</f>
        <v>84</v>
      </c>
      <c r="I8" s="32">
        <f>EKIPE!W97</f>
        <v>79</v>
      </c>
      <c r="J8" s="37"/>
      <c r="K8" s="30">
        <f t="shared" si="0"/>
        <v>409</v>
      </c>
    </row>
    <row r="9" spans="2:11" x14ac:dyDescent="0.3">
      <c r="B9" s="28">
        <v>4</v>
      </c>
      <c r="C9" s="29" t="str">
        <f>EKIPE!P101</f>
        <v>ŠUMSKI ZEC MARGČAN 1</v>
      </c>
      <c r="D9" s="32">
        <f>EKIPE!R105</f>
        <v>48</v>
      </c>
      <c r="E9" s="32">
        <f>EKIPE!S105</f>
        <v>96</v>
      </c>
      <c r="F9" s="32">
        <f>EKIPE!T105</f>
        <v>65</v>
      </c>
      <c r="G9" s="32">
        <f>EKIPE!U105</f>
        <v>130</v>
      </c>
      <c r="H9" s="32">
        <f>EKIPE!V105</f>
        <v>116</v>
      </c>
      <c r="I9" s="32">
        <f>EKIPE!W105</f>
        <v>54</v>
      </c>
      <c r="J9" s="37"/>
      <c r="K9" s="30">
        <f t="shared" si="0"/>
        <v>396</v>
      </c>
    </row>
    <row r="10" spans="2:11" x14ac:dyDescent="0.3">
      <c r="B10" s="28">
        <v>5</v>
      </c>
      <c r="C10" s="29" t="str">
        <f>EKIPE!C53</f>
        <v>JAREB VISOKO 2</v>
      </c>
      <c r="D10" s="32">
        <f>EKIPE!E57</f>
        <v>49</v>
      </c>
      <c r="E10" s="32">
        <f>EKIPE!F57</f>
        <v>98</v>
      </c>
      <c r="F10" s="32">
        <f>EKIPE!G57</f>
        <v>58</v>
      </c>
      <c r="G10" s="32">
        <f>EKIPE!H57</f>
        <v>116</v>
      </c>
      <c r="H10" s="32">
        <f>EKIPE!I57</f>
        <v>111</v>
      </c>
      <c r="I10" s="32">
        <f>EKIPE!J57</f>
        <v>65</v>
      </c>
      <c r="J10" s="37"/>
      <c r="K10" s="30">
        <f t="shared" si="0"/>
        <v>390</v>
      </c>
    </row>
    <row r="11" spans="2:11" x14ac:dyDescent="0.3">
      <c r="B11" s="28">
        <v>6</v>
      </c>
      <c r="C11" s="40" t="str">
        <f>EKIPE!C5</f>
        <v>ŠLJUKA PETRIJANEC 1</v>
      </c>
      <c r="D11" s="26">
        <f>EKIPE!E9</f>
        <v>37</v>
      </c>
      <c r="E11" s="26">
        <f>EKIPE!F9</f>
        <v>74</v>
      </c>
      <c r="F11" s="26">
        <f>EKIPE!G9</f>
        <v>56</v>
      </c>
      <c r="G11" s="26">
        <f>EKIPE!H9</f>
        <v>112</v>
      </c>
      <c r="H11" s="26">
        <f>EKIPE!I9</f>
        <v>120</v>
      </c>
      <c r="I11" s="26">
        <f>EKIPE!J9</f>
        <v>81</v>
      </c>
      <c r="J11" s="37"/>
      <c r="K11" s="41">
        <f t="shared" si="0"/>
        <v>387</v>
      </c>
    </row>
    <row r="12" spans="2:11" x14ac:dyDescent="0.3">
      <c r="B12" s="28">
        <v>7</v>
      </c>
      <c r="C12" s="29" t="str">
        <f>EKIPE!C85</f>
        <v>ŠLJUKA PETRIJANEC 2</v>
      </c>
      <c r="D12" s="32">
        <f>EKIPE!E89</f>
        <v>46</v>
      </c>
      <c r="E12" s="32">
        <f>EKIPE!F89</f>
        <v>92</v>
      </c>
      <c r="F12" s="32">
        <f>EKIPE!G89</f>
        <v>63</v>
      </c>
      <c r="G12" s="32">
        <f>EKIPE!H89</f>
        <v>126</v>
      </c>
      <c r="H12" s="32">
        <f>EKIPE!I89</f>
        <v>87</v>
      </c>
      <c r="I12" s="32">
        <f>EKIPE!J89</f>
        <v>81</v>
      </c>
      <c r="J12" s="37"/>
      <c r="K12" s="30">
        <f t="shared" si="0"/>
        <v>386</v>
      </c>
    </row>
    <row r="13" spans="2:11" x14ac:dyDescent="0.3">
      <c r="B13" s="28">
        <v>8</v>
      </c>
      <c r="C13" s="29" t="str">
        <f>EKIPE!P13</f>
        <v>JELEN IVANEC</v>
      </c>
      <c r="D13" s="32">
        <f>EKIPE!R17</f>
        <v>40</v>
      </c>
      <c r="E13" s="32">
        <f>EKIPE!S17</f>
        <v>80</v>
      </c>
      <c r="F13" s="32">
        <f>EKIPE!T17</f>
        <v>51</v>
      </c>
      <c r="G13" s="32">
        <f>EKIPE!U17</f>
        <v>102</v>
      </c>
      <c r="H13" s="32">
        <f>EKIPE!V17</f>
        <v>102</v>
      </c>
      <c r="I13" s="32">
        <f>EKIPE!W17</f>
        <v>85</v>
      </c>
      <c r="J13" s="37"/>
      <c r="K13" s="30">
        <f t="shared" si="0"/>
        <v>369</v>
      </c>
    </row>
    <row r="14" spans="2:11" x14ac:dyDescent="0.3">
      <c r="B14" s="28">
        <v>9</v>
      </c>
      <c r="C14" s="29" t="str">
        <f>EKIPE!P21</f>
        <v>TRČKA DONJA VOĆA</v>
      </c>
      <c r="D14" s="32">
        <f>EKIPE!R25</f>
        <v>41</v>
      </c>
      <c r="E14" s="32">
        <f>EKIPE!S25</f>
        <v>82</v>
      </c>
      <c r="F14" s="32">
        <f>EKIPE!T25</f>
        <v>60</v>
      </c>
      <c r="G14" s="32">
        <f>EKIPE!U25</f>
        <v>120</v>
      </c>
      <c r="H14" s="32">
        <f>EKIPE!V25</f>
        <v>98</v>
      </c>
      <c r="I14" s="32">
        <f>EKIPE!W25</f>
        <v>69</v>
      </c>
      <c r="J14" s="37"/>
      <c r="K14" s="30">
        <f t="shared" si="0"/>
        <v>369</v>
      </c>
    </row>
    <row r="15" spans="2:11" x14ac:dyDescent="0.3">
      <c r="B15" s="39">
        <v>10</v>
      </c>
      <c r="C15" s="29" t="str">
        <f>EKIPE!C93</f>
        <v>KOBAC BARTOLOVEC</v>
      </c>
      <c r="D15" s="32">
        <f>EKIPE!E97</f>
        <v>40</v>
      </c>
      <c r="E15" s="32">
        <f>EKIPE!F97</f>
        <v>80</v>
      </c>
      <c r="F15" s="32">
        <f>EKIPE!G97</f>
        <v>52</v>
      </c>
      <c r="G15" s="32">
        <f>EKIPE!H97</f>
        <v>104</v>
      </c>
      <c r="H15" s="32">
        <f>EKIPE!I97</f>
        <v>103</v>
      </c>
      <c r="I15" s="32">
        <f>EKIPE!J97</f>
        <v>80</v>
      </c>
      <c r="J15" s="37"/>
      <c r="K15" s="30">
        <f t="shared" si="0"/>
        <v>367</v>
      </c>
    </row>
    <row r="16" spans="2:11" x14ac:dyDescent="0.3">
      <c r="B16" s="28">
        <v>11</v>
      </c>
      <c r="C16" s="29" t="str">
        <f>EKIPE!P61</f>
        <v>VEPAR VRBNO</v>
      </c>
      <c r="D16" s="32">
        <f>EKIPE!R65</f>
        <v>39</v>
      </c>
      <c r="E16" s="32">
        <f>EKIPE!S65</f>
        <v>78</v>
      </c>
      <c r="F16" s="32">
        <f>EKIPE!T65</f>
        <v>60</v>
      </c>
      <c r="G16" s="32">
        <f>EKIPE!U65</f>
        <v>120</v>
      </c>
      <c r="H16" s="32">
        <f>EKIPE!V65</f>
        <v>104</v>
      </c>
      <c r="I16" s="32">
        <f>EKIPE!W65</f>
        <v>56</v>
      </c>
      <c r="J16" s="37"/>
      <c r="K16" s="30">
        <f t="shared" si="0"/>
        <v>358</v>
      </c>
    </row>
    <row r="17" spans="2:11" x14ac:dyDescent="0.3">
      <c r="B17" s="28">
        <v>12</v>
      </c>
      <c r="C17" s="29" t="str">
        <f>EKIPE!P45</f>
        <v>LOVNA JEDINICA ZELENDVOR  2</v>
      </c>
      <c r="D17" s="32">
        <f>EKIPE!R49</f>
        <v>42</v>
      </c>
      <c r="E17" s="32">
        <f>EKIPE!S49</f>
        <v>84</v>
      </c>
      <c r="F17" s="32">
        <f>EKIPE!T49</f>
        <v>60</v>
      </c>
      <c r="G17" s="32">
        <f>EKIPE!U49</f>
        <v>120</v>
      </c>
      <c r="H17" s="32">
        <f>EKIPE!V49</f>
        <v>91</v>
      </c>
      <c r="I17" s="32">
        <f>EKIPE!W49</f>
        <v>63</v>
      </c>
      <c r="J17" s="37"/>
      <c r="K17" s="30">
        <f t="shared" si="0"/>
        <v>358</v>
      </c>
    </row>
    <row r="18" spans="2:11" x14ac:dyDescent="0.3">
      <c r="B18" s="28">
        <v>13</v>
      </c>
      <c r="C18" s="29" t="str">
        <f xml:space="preserve"> EKIPE!C125</f>
        <v>PATKA SVETI ĐURĐ</v>
      </c>
      <c r="D18" s="32">
        <f>EKIPE!E129</f>
        <v>28</v>
      </c>
      <c r="E18" s="32">
        <f>EKIPE!F129</f>
        <v>56</v>
      </c>
      <c r="F18" s="32">
        <f>EKIPE!G129</f>
        <v>52</v>
      </c>
      <c r="G18" s="32">
        <f>EKIPE!H129</f>
        <v>104</v>
      </c>
      <c r="H18" s="32">
        <f>EKIPE!I129</f>
        <v>115</v>
      </c>
      <c r="I18" s="32">
        <f>EKIPE!J129</f>
        <v>77</v>
      </c>
      <c r="J18" s="61"/>
      <c r="K18" s="30">
        <f>E18+G18+H18+I18</f>
        <v>352</v>
      </c>
    </row>
    <row r="19" spans="2:11" x14ac:dyDescent="0.3">
      <c r="B19" s="28">
        <v>14</v>
      </c>
      <c r="C19" s="29" t="str">
        <f>EKIPE!P69</f>
        <v>FAZAN VELIKI BUKOVEC</v>
      </c>
      <c r="D19" s="32">
        <f>EKIPE!R73</f>
        <v>52</v>
      </c>
      <c r="E19" s="32">
        <f>EKIPE!S73</f>
        <v>104</v>
      </c>
      <c r="F19" s="32">
        <f>EKIPE!T73</f>
        <v>43</v>
      </c>
      <c r="G19" s="32">
        <f>EKIPE!U73</f>
        <v>86</v>
      </c>
      <c r="H19" s="32">
        <f>EKIPE!V73</f>
        <v>91</v>
      </c>
      <c r="I19" s="32">
        <f>EKIPE!W73</f>
        <v>58</v>
      </c>
      <c r="J19" s="37"/>
      <c r="K19" s="30">
        <f t="shared" ref="K19:K37" si="1">I19+H19+G19+E19</f>
        <v>339</v>
      </c>
    </row>
    <row r="20" spans="2:11" x14ac:dyDescent="0.3">
      <c r="B20" s="28">
        <v>15</v>
      </c>
      <c r="C20" s="29" t="str">
        <f>EKIPE!P117</f>
        <v>KUNA KLENOVNIK</v>
      </c>
      <c r="D20" s="32">
        <f>EKIPE!R121</f>
        <v>36</v>
      </c>
      <c r="E20" s="32">
        <f>EKIPE!S121</f>
        <v>72</v>
      </c>
      <c r="F20" s="32">
        <f>EKIPE!T121</f>
        <v>50</v>
      </c>
      <c r="G20" s="32">
        <f>EKIPE!U121</f>
        <v>100</v>
      </c>
      <c r="H20" s="32">
        <f>EKIPE!V121</f>
        <v>97</v>
      </c>
      <c r="I20" s="32">
        <f>EKIPE!W121</f>
        <v>70</v>
      </c>
      <c r="J20" s="37"/>
      <c r="K20" s="30">
        <f t="shared" si="1"/>
        <v>339</v>
      </c>
    </row>
    <row r="21" spans="2:11" x14ac:dyDescent="0.3">
      <c r="B21" s="39">
        <v>16</v>
      </c>
      <c r="C21" s="29" t="str">
        <f>EKIPE!C37</f>
        <v>JAREB VISOKO 1</v>
      </c>
      <c r="D21" s="32">
        <f>EKIPE!E41</f>
        <v>35</v>
      </c>
      <c r="E21" s="32">
        <f>EKIPE!F41</f>
        <v>70</v>
      </c>
      <c r="F21" s="32">
        <f>EKIPE!G41</f>
        <v>57</v>
      </c>
      <c r="G21" s="32">
        <f>EKIPE!H41</f>
        <v>114</v>
      </c>
      <c r="H21" s="32">
        <f>EKIPE!I41</f>
        <v>95</v>
      </c>
      <c r="I21" s="32">
        <f>EKIPE!J41</f>
        <v>49</v>
      </c>
      <c r="J21" s="37"/>
      <c r="K21" s="30">
        <f t="shared" si="1"/>
        <v>328</v>
      </c>
    </row>
    <row r="22" spans="2:11" x14ac:dyDescent="0.3">
      <c r="B22" s="28">
        <v>17</v>
      </c>
      <c r="C22" s="29" t="str">
        <f>EKIPE!P77</f>
        <v>SVETI HUBERT CESTICA</v>
      </c>
      <c r="D22" s="32">
        <f>EKIPE!R81</f>
        <v>26</v>
      </c>
      <c r="E22" s="32">
        <f>EKIPE!S81</f>
        <v>52</v>
      </c>
      <c r="F22" s="32">
        <f>EKIPE!T81</f>
        <v>44</v>
      </c>
      <c r="G22" s="32">
        <f>EKIPE!U81</f>
        <v>88</v>
      </c>
      <c r="H22" s="32">
        <f>EKIPE!V81</f>
        <v>89</v>
      </c>
      <c r="I22" s="32">
        <f>EKIPE!W81</f>
        <v>90</v>
      </c>
      <c r="J22" s="37"/>
      <c r="K22" s="30">
        <f t="shared" si="1"/>
        <v>319</v>
      </c>
    </row>
    <row r="23" spans="2:11" x14ac:dyDescent="0.3">
      <c r="B23" s="28">
        <v>18</v>
      </c>
      <c r="C23" s="29" t="str">
        <f>EKIPE!P5</f>
        <v>VIDRA BREZNICA</v>
      </c>
      <c r="D23" s="32">
        <f>EKIPE!R9</f>
        <v>41</v>
      </c>
      <c r="E23" s="32">
        <f>EKIPE!S9</f>
        <v>82</v>
      </c>
      <c r="F23" s="32">
        <f>EKIPE!T9</f>
        <v>53</v>
      </c>
      <c r="G23" s="32">
        <f>EKIPE!U9</f>
        <v>106</v>
      </c>
      <c r="H23" s="32">
        <f>EKIPE!V9</f>
        <v>73</v>
      </c>
      <c r="I23" s="32">
        <f>EKIPE!W9</f>
        <v>53</v>
      </c>
      <c r="J23" s="37"/>
      <c r="K23" s="30">
        <f t="shared" si="1"/>
        <v>314</v>
      </c>
    </row>
    <row r="24" spans="2:11" x14ac:dyDescent="0.3">
      <c r="B24" s="28">
        <v>19</v>
      </c>
      <c r="C24" s="29" t="str">
        <f>EKIPE!C69</f>
        <v>ŠUMSKI ZEC MARGEČAN 2</v>
      </c>
      <c r="D24" s="32">
        <f>EKIPE!E73</f>
        <v>36</v>
      </c>
      <c r="E24" s="32">
        <f>EKIPE!F73</f>
        <v>72</v>
      </c>
      <c r="F24" s="32">
        <f>EKIPE!G73</f>
        <v>53</v>
      </c>
      <c r="G24" s="32">
        <f>EKIPE!H73</f>
        <v>106</v>
      </c>
      <c r="H24" s="32">
        <f>EKIPE!I73</f>
        <v>80</v>
      </c>
      <c r="I24" s="32">
        <f>EKIPE!J73</f>
        <v>56</v>
      </c>
      <c r="J24" s="37"/>
      <c r="K24" s="30">
        <f t="shared" si="1"/>
        <v>314</v>
      </c>
    </row>
    <row r="25" spans="2:11" x14ac:dyDescent="0.3">
      <c r="B25" s="39">
        <v>20</v>
      </c>
      <c r="C25" s="40" t="str">
        <f>EKIPE!C13</f>
        <v>SRNJAK RG LEPOGLAVA 1</v>
      </c>
      <c r="D25" s="26">
        <f>EKIPE!E17</f>
        <v>27</v>
      </c>
      <c r="E25" s="26">
        <f>EKIPE!F17</f>
        <v>54</v>
      </c>
      <c r="F25" s="26">
        <f>EKIPE!G17</f>
        <v>58</v>
      </c>
      <c r="G25" s="26">
        <f>EKIPE!H17</f>
        <v>116</v>
      </c>
      <c r="H25" s="26">
        <f>EKIPE!I17</f>
        <v>86</v>
      </c>
      <c r="I25" s="26">
        <f>EKIPE!J17</f>
        <v>33</v>
      </c>
      <c r="J25" s="37"/>
      <c r="K25" s="41">
        <f t="shared" si="1"/>
        <v>289</v>
      </c>
    </row>
    <row r="26" spans="2:11" x14ac:dyDescent="0.3">
      <c r="B26" s="28">
        <v>21</v>
      </c>
      <c r="C26" s="29" t="str">
        <f>EKIPE!P29</f>
        <v xml:space="preserve">TRČKA JALŽABET </v>
      </c>
      <c r="D26" s="32">
        <f>EKIPE!R33</f>
        <v>36</v>
      </c>
      <c r="E26" s="32">
        <f>EKIPE!S33</f>
        <v>72</v>
      </c>
      <c r="F26" s="32">
        <f>EKIPE!T33</f>
        <v>51</v>
      </c>
      <c r="G26" s="32">
        <f>EKIPE!U33</f>
        <v>102</v>
      </c>
      <c r="H26" s="32">
        <f>EKIPE!V33</f>
        <v>57</v>
      </c>
      <c r="I26" s="32">
        <f>EKIPE!W33</f>
        <v>34</v>
      </c>
      <c r="J26" s="37"/>
      <c r="K26" s="30">
        <f t="shared" si="1"/>
        <v>265</v>
      </c>
    </row>
    <row r="27" spans="2:11" x14ac:dyDescent="0.3">
      <c r="B27" s="28">
        <v>22</v>
      </c>
      <c r="C27" s="29" t="str">
        <f>EKIPE!P53</f>
        <v>SRNDAĆ BISAG</v>
      </c>
      <c r="D27" s="32">
        <f>EKIPE!R57</f>
        <v>31</v>
      </c>
      <c r="E27" s="32">
        <f>EKIPE!S57</f>
        <v>62</v>
      </c>
      <c r="F27" s="32">
        <f>EKIPE!T57</f>
        <v>45</v>
      </c>
      <c r="G27" s="32">
        <f>EKIPE!U57</f>
        <v>90</v>
      </c>
      <c r="H27" s="32">
        <f>EKIPE!V57</f>
        <v>52</v>
      </c>
      <c r="I27" s="32">
        <f>EKIPE!W57</f>
        <v>61</v>
      </c>
      <c r="J27" s="37"/>
      <c r="K27" s="30">
        <f t="shared" si="1"/>
        <v>265</v>
      </c>
    </row>
    <row r="28" spans="2:11" x14ac:dyDescent="0.3">
      <c r="B28" s="28">
        <v>23</v>
      </c>
      <c r="C28" s="29" t="str">
        <f>EKIPE!P109</f>
        <v>TRAKOŠĆAN BEDNJA</v>
      </c>
      <c r="D28" s="32">
        <f>EKIPE!R113</f>
        <v>28</v>
      </c>
      <c r="E28" s="32">
        <f>EKIPE!S113</f>
        <v>56</v>
      </c>
      <c r="F28" s="32">
        <f>EKIPE!T113</f>
        <v>43</v>
      </c>
      <c r="G28" s="32">
        <f>EKIPE!U113</f>
        <v>86</v>
      </c>
      <c r="H28" s="32">
        <f>EKIPE!V113</f>
        <v>53</v>
      </c>
      <c r="I28" s="32">
        <f>EKIPE!W113</f>
        <v>67</v>
      </c>
      <c r="J28" s="37"/>
      <c r="K28" s="30">
        <f t="shared" si="1"/>
        <v>262</v>
      </c>
    </row>
    <row r="29" spans="2:11" x14ac:dyDescent="0.25">
      <c r="B29" s="28">
        <v>24</v>
      </c>
      <c r="C29" s="29" t="str">
        <f>EKIPE!P85</f>
        <v>SRNJAK RAVNA GORA LEPOGLAVA 2</v>
      </c>
      <c r="D29" s="32">
        <f>EKIPE!R89</f>
        <v>28</v>
      </c>
      <c r="E29" s="32">
        <f>EKIPE!S89</f>
        <v>56</v>
      </c>
      <c r="F29" s="32">
        <f>EKIPE!T89</f>
        <v>43</v>
      </c>
      <c r="G29" s="32">
        <f>EKIPE!U89</f>
        <v>86</v>
      </c>
      <c r="H29" s="32">
        <f>EKIPE!V89</f>
        <v>70</v>
      </c>
      <c r="I29" s="32">
        <f>EKIPE!W89</f>
        <v>41</v>
      </c>
      <c r="J29" s="37"/>
      <c r="K29" s="30">
        <f t="shared" si="1"/>
        <v>253</v>
      </c>
    </row>
    <row r="30" spans="2:11" x14ac:dyDescent="0.25">
      <c r="B30" s="28">
        <v>25</v>
      </c>
      <c r="C30" s="29" t="str">
        <f>EKIPE!C117</f>
        <v>OPEKA VINICA 1</v>
      </c>
      <c r="D30" s="32">
        <f>EKIPE!E121</f>
        <v>29</v>
      </c>
      <c r="E30" s="32">
        <f>EKIPE!F121</f>
        <v>58</v>
      </c>
      <c r="F30" s="32">
        <f>EKIPE!G121</f>
        <v>47</v>
      </c>
      <c r="G30" s="32">
        <f>EKIPE!H121</f>
        <v>94</v>
      </c>
      <c r="H30" s="32">
        <f>EKIPE!I121</f>
        <v>50</v>
      </c>
      <c r="I30" s="32">
        <f>EKIPE!J121</f>
        <v>46</v>
      </c>
      <c r="J30" s="37"/>
      <c r="K30" s="30">
        <f t="shared" si="1"/>
        <v>248</v>
      </c>
    </row>
    <row r="31" spans="2:11" x14ac:dyDescent="0.25">
      <c r="B31" s="28">
        <v>26</v>
      </c>
      <c r="C31" s="29" t="str">
        <f>EKIPE!C77</f>
        <v xml:space="preserve">LISAC BREZNIČKI HUM </v>
      </c>
      <c r="D31" s="32">
        <f>EKIPE!E81</f>
        <v>28</v>
      </c>
      <c r="E31" s="32">
        <f>EKIPE!F81</f>
        <v>56</v>
      </c>
      <c r="F31" s="32">
        <f>EKIPE!G81</f>
        <v>34</v>
      </c>
      <c r="G31" s="32">
        <f>EKIPE!H81</f>
        <v>68</v>
      </c>
      <c r="H31" s="32">
        <f>EKIPE!I81</f>
        <v>72</v>
      </c>
      <c r="I31" s="32">
        <f>EKIPE!J81</f>
        <v>49</v>
      </c>
      <c r="J31" s="37"/>
      <c r="K31" s="30">
        <f t="shared" si="1"/>
        <v>245</v>
      </c>
    </row>
    <row r="32" spans="2:11" x14ac:dyDescent="0.25">
      <c r="B32" s="28">
        <v>27</v>
      </c>
      <c r="C32" s="29" t="str">
        <f>EKIPE!C29</f>
        <v>SRNJAK LUDBREG</v>
      </c>
      <c r="D32" s="32">
        <f>EKIPE!E33</f>
        <v>19</v>
      </c>
      <c r="E32" s="32">
        <f>EKIPE!F33</f>
        <v>38</v>
      </c>
      <c r="F32" s="32">
        <f>EKIPE!G33</f>
        <v>36</v>
      </c>
      <c r="G32" s="32">
        <f>EKIPE!H33</f>
        <v>72</v>
      </c>
      <c r="H32" s="32">
        <f>EKIPE!I33</f>
        <v>68</v>
      </c>
      <c r="I32" s="32">
        <f>EKIPE!J33</f>
        <v>61</v>
      </c>
      <c r="J32" s="37"/>
      <c r="K32" s="30">
        <f t="shared" si="1"/>
        <v>239</v>
      </c>
    </row>
    <row r="33" spans="2:11" x14ac:dyDescent="0.25">
      <c r="B33" s="28">
        <v>28</v>
      </c>
      <c r="C33" s="40" t="str">
        <f>EKIPE!C21</f>
        <v>UDRUGA P.P. ZELENDVOR</v>
      </c>
      <c r="D33" s="26">
        <f>EKIPE!E25</f>
        <v>31</v>
      </c>
      <c r="E33" s="26">
        <f>EKIPE!F25</f>
        <v>62</v>
      </c>
      <c r="F33" s="26">
        <f>EKIPE!G25</f>
        <v>41</v>
      </c>
      <c r="G33" s="26">
        <f>EKIPE!H25</f>
        <v>82</v>
      </c>
      <c r="H33" s="26">
        <f>EKIPE!I25</f>
        <v>67</v>
      </c>
      <c r="I33" s="26">
        <f>EKIPE!J25</f>
        <v>16</v>
      </c>
      <c r="J33" s="37"/>
      <c r="K33" s="41">
        <f t="shared" si="1"/>
        <v>227</v>
      </c>
    </row>
    <row r="34" spans="2:11" x14ac:dyDescent="0.25">
      <c r="B34" s="28">
        <v>29</v>
      </c>
      <c r="C34" s="29" t="str">
        <f>EKIPE!P37</f>
        <v>TRČKA ŠAULOVEC</v>
      </c>
      <c r="D34" s="32">
        <f>EKIPE!R41</f>
        <v>33</v>
      </c>
      <c r="E34" s="32">
        <f>EKIPE!S41</f>
        <v>66</v>
      </c>
      <c r="F34" s="32">
        <f>EKIPE!T41</f>
        <v>40</v>
      </c>
      <c r="G34" s="32">
        <f>EKIPE!U41</f>
        <v>80</v>
      </c>
      <c r="H34" s="32">
        <f>EKIPE!V41</f>
        <v>51</v>
      </c>
      <c r="I34" s="32">
        <f>EKIPE!W41</f>
        <v>25</v>
      </c>
      <c r="J34" s="37"/>
      <c r="K34" s="30">
        <f t="shared" si="1"/>
        <v>222</v>
      </c>
    </row>
    <row r="35" spans="2:11" x14ac:dyDescent="0.25">
      <c r="B35" s="28">
        <v>30</v>
      </c>
      <c r="C35" s="29" t="str">
        <f>EKIPE!C101</f>
        <v>PREPELICA MALI BUKOVEC</v>
      </c>
      <c r="D35" s="32">
        <f>EKIPE!E105</f>
        <v>37</v>
      </c>
      <c r="E35" s="32">
        <f>EKIPE!F105</f>
        <v>74</v>
      </c>
      <c r="F35" s="32">
        <f>EKIPE!G105</f>
        <v>47</v>
      </c>
      <c r="G35" s="32">
        <f>EKIPE!H105</f>
        <v>94</v>
      </c>
      <c r="H35" s="32">
        <f>EKIPE!I105</f>
        <v>21</v>
      </c>
      <c r="I35" s="32">
        <f>EKIPE!J105</f>
        <v>22</v>
      </c>
      <c r="J35" s="37"/>
      <c r="K35" s="30">
        <f t="shared" si="1"/>
        <v>211</v>
      </c>
    </row>
    <row r="36" spans="2:11" x14ac:dyDescent="0.25">
      <c r="B36" s="28">
        <v>31</v>
      </c>
      <c r="C36" s="29" t="str">
        <f>EKIPE!P125</f>
        <v>OPEKA VINICA 2</v>
      </c>
      <c r="D36" s="32">
        <f>EKIPE!R129</f>
        <v>33</v>
      </c>
      <c r="E36" s="32">
        <f>EKIPE!S129</f>
        <v>66</v>
      </c>
      <c r="F36" s="32">
        <f>EKIPE!T129</f>
        <v>33</v>
      </c>
      <c r="G36" s="32">
        <f>EKIPE!U129</f>
        <v>66</v>
      </c>
      <c r="H36" s="32">
        <f>EKIPE!V129</f>
        <v>62</v>
      </c>
      <c r="I36" s="32">
        <f>EKIPE!W129</f>
        <v>10</v>
      </c>
      <c r="J36" s="38"/>
      <c r="K36" s="30">
        <f t="shared" si="1"/>
        <v>204</v>
      </c>
    </row>
    <row r="37" spans="2:11" x14ac:dyDescent="0.25">
      <c r="B37" s="60">
        <v>31</v>
      </c>
      <c r="C37" s="29" t="str">
        <f>EKIPE!C61</f>
        <v>VEPAR NOVI MAROF</v>
      </c>
      <c r="D37" s="32">
        <f>EKIPE!E65</f>
        <v>22</v>
      </c>
      <c r="E37" s="32">
        <f>EKIPE!F65</f>
        <v>44</v>
      </c>
      <c r="F37" s="32">
        <f>EKIPE!G65</f>
        <v>44</v>
      </c>
      <c r="G37" s="32">
        <f>EKIPE!H65</f>
        <v>88</v>
      </c>
      <c r="H37" s="32">
        <f>EKIPE!I65</f>
        <v>38</v>
      </c>
      <c r="I37" s="32">
        <f>EKIPE!J65</f>
        <v>31</v>
      </c>
      <c r="J37" s="62"/>
      <c r="K37" s="30">
        <f t="shared" si="1"/>
        <v>201</v>
      </c>
    </row>
  </sheetData>
  <sheetProtection password="F3B4" sheet="1" objects="1" scenarios="1" formatCells="0" formatColumns="0" formatRows="0" insertColumns="0" insertRows="0" insertHyperlinks="0" deleteColumns="0" deleteRows="0" sort="0" autoFilter="0" pivotTables="0"/>
  <sortState ref="B6:K37">
    <sortCondition descending="1" ref="K6:K37"/>
  </sortState>
  <mergeCells count="5">
    <mergeCell ref="D3:E3"/>
    <mergeCell ref="F3:G3"/>
    <mergeCell ref="H3:I3"/>
    <mergeCell ref="C3:C4"/>
    <mergeCell ref="K3:K4"/>
  </mergeCells>
  <pageMargins left="0.25" right="0.25" top="0.75" bottom="0.75" header="0.3" footer="0.3"/>
  <pageSetup paperSize="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7"/>
  <sheetViews>
    <sheetView workbookViewId="0">
      <selection activeCell="J21" sqref="J21"/>
    </sheetView>
  </sheetViews>
  <sheetFormatPr defaultRowHeight="15" x14ac:dyDescent="0.25"/>
  <cols>
    <col min="3" max="3" width="30" customWidth="1"/>
  </cols>
  <sheetData>
    <row r="1" spans="2:5" ht="18" x14ac:dyDescent="0.3">
      <c r="B1" s="27"/>
    </row>
    <row r="2" spans="2:5" ht="24" thickBot="1" x14ac:dyDescent="0.4">
      <c r="B2" s="27"/>
      <c r="C2" s="48" t="s">
        <v>51</v>
      </c>
    </row>
    <row r="3" spans="2:5" ht="18.75" customHeight="1" x14ac:dyDescent="0.25">
      <c r="B3" s="27"/>
      <c r="C3" s="115" t="s">
        <v>50</v>
      </c>
      <c r="D3" s="117" t="s">
        <v>1</v>
      </c>
      <c r="E3" s="118"/>
    </row>
    <row r="4" spans="2:5" ht="19.5" customHeight="1" thickBot="1" x14ac:dyDescent="0.3">
      <c r="B4" s="27"/>
      <c r="C4" s="116"/>
      <c r="D4" s="119"/>
      <c r="E4" s="120"/>
    </row>
    <row r="5" spans="2:5" ht="19.5" customHeight="1" x14ac:dyDescent="0.45">
      <c r="B5" s="27"/>
      <c r="C5" s="49"/>
      <c r="D5" s="50"/>
      <c r="E5" s="50"/>
    </row>
    <row r="6" spans="2:5" ht="14.45" x14ac:dyDescent="0.3">
      <c r="B6" s="32">
        <v>1</v>
      </c>
      <c r="C6" s="32" t="str">
        <f>'EKIPE REZULTATI'!C7</f>
        <v>FAZAN MARUŠEVEC</v>
      </c>
      <c r="D6" s="44">
        <f>'EKIPE REZULTATI'!F7</f>
        <v>69</v>
      </c>
      <c r="E6" s="3"/>
    </row>
    <row r="7" spans="2:5" ht="14.45" x14ac:dyDescent="0.3">
      <c r="B7" s="32">
        <v>2</v>
      </c>
      <c r="C7" s="32" t="str">
        <f>'EKIPE REZULTATI'!C9</f>
        <v>ŠUMSKI ZEC MARGČAN 1</v>
      </c>
      <c r="D7" s="44">
        <f>'EKIPE REZULTATI'!F9</f>
        <v>65</v>
      </c>
      <c r="E7" s="44"/>
    </row>
    <row r="8" spans="2:5" ht="14.45" x14ac:dyDescent="0.3">
      <c r="B8" s="42">
        <v>3</v>
      </c>
      <c r="C8" s="32" t="str">
        <f>'EKIPE REZULTATI'!C12</f>
        <v>ŠLJUKA PETRIJANEC 2</v>
      </c>
      <c r="D8" s="44">
        <f>'EKIPE REZULTATI'!F12</f>
        <v>63</v>
      </c>
      <c r="E8" s="45"/>
    </row>
    <row r="9" spans="2:5" ht="14.45" x14ac:dyDescent="0.3">
      <c r="B9" s="42">
        <v>4</v>
      </c>
      <c r="C9" s="32" t="str">
        <f>'EKIPE REZULTATI'!C8</f>
        <v>LOVNA JEDINICA ZELENDVOR 1</v>
      </c>
      <c r="D9" s="44">
        <f>'EKIPE REZULTATI'!F8</f>
        <v>63</v>
      </c>
      <c r="E9" s="45"/>
    </row>
    <row r="10" spans="2:5" ht="14.45" x14ac:dyDescent="0.3">
      <c r="B10" s="42">
        <v>5</v>
      </c>
      <c r="C10" s="32" t="str">
        <f>'EKIPE REZULTATI'!C6</f>
        <v>FAZAN VARAŽDIN</v>
      </c>
      <c r="D10" s="44">
        <f>'EKIPE REZULTATI'!F6</f>
        <v>62</v>
      </c>
      <c r="E10" s="45"/>
    </row>
    <row r="11" spans="2:5" ht="14.45" x14ac:dyDescent="0.3">
      <c r="B11" s="42">
        <v>6</v>
      </c>
      <c r="C11" s="32" t="str">
        <f>'EKIPE REZULTATI'!C17</f>
        <v>LOVNA JEDINICA ZELENDVOR  2</v>
      </c>
      <c r="D11" s="44">
        <f>'EKIPE REZULTATI'!F17</f>
        <v>60</v>
      </c>
      <c r="E11" s="45"/>
    </row>
    <row r="12" spans="2:5" ht="14.45" x14ac:dyDescent="0.3">
      <c r="B12" s="42">
        <v>7</v>
      </c>
      <c r="C12" s="32" t="str">
        <f>'EKIPE REZULTATI'!C16</f>
        <v>VEPAR VRBNO</v>
      </c>
      <c r="D12" s="44">
        <f>'EKIPE REZULTATI'!F16</f>
        <v>60</v>
      </c>
      <c r="E12" s="45"/>
    </row>
    <row r="13" spans="2:5" ht="14.45" x14ac:dyDescent="0.3">
      <c r="B13" s="42">
        <v>8</v>
      </c>
      <c r="C13" s="32" t="str">
        <f>'EKIPE REZULTATI'!C14</f>
        <v>TRČKA DONJA VOĆA</v>
      </c>
      <c r="D13" s="44">
        <f>'EKIPE REZULTATI'!F14</f>
        <v>60</v>
      </c>
      <c r="E13" s="45"/>
    </row>
    <row r="14" spans="2:5" ht="14.45" x14ac:dyDescent="0.3">
      <c r="B14" s="42">
        <v>9</v>
      </c>
      <c r="C14" s="32" t="str">
        <f>'EKIPE REZULTATI'!C10</f>
        <v>JAREB VISOKO 2</v>
      </c>
      <c r="D14" s="44">
        <f>'EKIPE REZULTATI'!F10</f>
        <v>58</v>
      </c>
      <c r="E14" s="45"/>
    </row>
    <row r="15" spans="2:5" ht="14.45" x14ac:dyDescent="0.3">
      <c r="B15" s="42">
        <v>10</v>
      </c>
      <c r="C15" s="32" t="str">
        <f>'EKIPE REZULTATI'!C25</f>
        <v>SRNJAK RG LEPOGLAVA 1</v>
      </c>
      <c r="D15" s="44">
        <f>'EKIPE REZULTATI'!F25</f>
        <v>58</v>
      </c>
      <c r="E15" s="45"/>
    </row>
    <row r="16" spans="2:5" ht="14.45" x14ac:dyDescent="0.3">
      <c r="B16" s="42">
        <v>11</v>
      </c>
      <c r="C16" s="32" t="str">
        <f>'EKIPE REZULTATI'!C21</f>
        <v>JAREB VISOKO 1</v>
      </c>
      <c r="D16" s="44">
        <f>'EKIPE REZULTATI'!F21</f>
        <v>57</v>
      </c>
      <c r="E16" s="45"/>
    </row>
    <row r="17" spans="2:5" ht="14.45" x14ac:dyDescent="0.3">
      <c r="B17" s="42">
        <v>12</v>
      </c>
      <c r="C17" s="32" t="str">
        <f>'EKIPE REZULTATI'!C11</f>
        <v>ŠLJUKA PETRIJANEC 1</v>
      </c>
      <c r="D17" s="44">
        <f>'EKIPE REZULTATI'!F11</f>
        <v>56</v>
      </c>
      <c r="E17" s="45"/>
    </row>
    <row r="18" spans="2:5" ht="14.45" x14ac:dyDescent="0.3">
      <c r="B18" s="42">
        <v>13</v>
      </c>
      <c r="C18" s="32" t="str">
        <f>'EKIPE REZULTATI'!C23</f>
        <v>VIDRA BREZNICA</v>
      </c>
      <c r="D18" s="44">
        <f>'EKIPE REZULTATI'!F23</f>
        <v>53</v>
      </c>
      <c r="E18" s="45"/>
    </row>
    <row r="19" spans="2:5" ht="14.45" x14ac:dyDescent="0.3">
      <c r="B19" s="42">
        <v>14</v>
      </c>
      <c r="C19" s="32" t="str">
        <f>'EKIPE REZULTATI'!C24</f>
        <v>ŠUMSKI ZEC MARGEČAN 2</v>
      </c>
      <c r="D19" s="44">
        <f>'EKIPE REZULTATI'!F24</f>
        <v>53</v>
      </c>
      <c r="E19" s="45"/>
    </row>
    <row r="20" spans="2:5" ht="14.45" x14ac:dyDescent="0.3">
      <c r="B20" s="42">
        <v>15</v>
      </c>
      <c r="C20" s="32" t="str">
        <f>'EKIPE REZULTATI'!C18</f>
        <v>PATKA SVETI ĐURĐ</v>
      </c>
      <c r="D20" s="44">
        <f>'EKIPE REZULTATI'!F18</f>
        <v>52</v>
      </c>
      <c r="E20" s="45"/>
    </row>
    <row r="21" spans="2:5" ht="14.45" x14ac:dyDescent="0.3">
      <c r="B21" s="42">
        <v>16</v>
      </c>
      <c r="C21" s="32" t="str">
        <f>'EKIPE REZULTATI'!C15</f>
        <v>KOBAC BARTOLOVEC</v>
      </c>
      <c r="D21" s="44">
        <f>'EKIPE REZULTATI'!F15</f>
        <v>52</v>
      </c>
      <c r="E21" s="45"/>
    </row>
    <row r="22" spans="2:5" ht="14.45" x14ac:dyDescent="0.3">
      <c r="B22" s="42">
        <v>17</v>
      </c>
      <c r="C22" s="32" t="str">
        <f>'EKIPE REZULTATI'!C13</f>
        <v>JELEN IVANEC</v>
      </c>
      <c r="D22" s="44">
        <f>'EKIPE REZULTATI'!F13</f>
        <v>51</v>
      </c>
      <c r="E22" s="45"/>
    </row>
    <row r="23" spans="2:5" ht="14.45" x14ac:dyDescent="0.3">
      <c r="B23" s="42">
        <v>18</v>
      </c>
      <c r="C23" s="32" t="str">
        <f>'EKIPE REZULTATI'!C26</f>
        <v xml:space="preserve">TRČKA JALŽABET </v>
      </c>
      <c r="D23" s="44">
        <f>'EKIPE REZULTATI'!F26</f>
        <v>51</v>
      </c>
      <c r="E23" s="45"/>
    </row>
    <row r="24" spans="2:5" ht="14.45" x14ac:dyDescent="0.3">
      <c r="B24" s="42">
        <v>19</v>
      </c>
      <c r="C24" s="32" t="str">
        <f>'EKIPE REZULTATI'!C20</f>
        <v>KUNA KLENOVNIK</v>
      </c>
      <c r="D24" s="44">
        <f>'EKIPE REZULTATI'!F20</f>
        <v>50</v>
      </c>
      <c r="E24" s="45"/>
    </row>
    <row r="25" spans="2:5" ht="14.45" x14ac:dyDescent="0.3">
      <c r="B25" s="42">
        <v>20</v>
      </c>
      <c r="C25" s="32" t="str">
        <f>'EKIPE REZULTATI'!C35</f>
        <v>PREPELICA MALI BUKOVEC</v>
      </c>
      <c r="D25" s="44">
        <f>'EKIPE REZULTATI'!F35</f>
        <v>47</v>
      </c>
      <c r="E25" s="45"/>
    </row>
    <row r="26" spans="2:5" ht="14.45" x14ac:dyDescent="0.3">
      <c r="B26" s="42">
        <v>21</v>
      </c>
      <c r="C26" s="32" t="str">
        <f>'EKIPE REZULTATI'!C30</f>
        <v>OPEKA VINICA 1</v>
      </c>
      <c r="D26" s="44">
        <f>'EKIPE REZULTATI'!F30</f>
        <v>47</v>
      </c>
      <c r="E26" s="45"/>
    </row>
    <row r="27" spans="2:5" ht="14.45" x14ac:dyDescent="0.3">
      <c r="B27" s="42">
        <v>22</v>
      </c>
      <c r="C27" s="32" t="str">
        <f>'EKIPE REZULTATI'!C27</f>
        <v>SRNDAĆ BISAG</v>
      </c>
      <c r="D27" s="44">
        <f>'EKIPE REZULTATI'!F27</f>
        <v>45</v>
      </c>
      <c r="E27" s="45"/>
    </row>
    <row r="28" spans="2:5" ht="14.45" x14ac:dyDescent="0.3">
      <c r="B28" s="42">
        <v>23</v>
      </c>
      <c r="C28" s="32" t="str">
        <f>'EKIPE REZULTATI'!C22</f>
        <v>SVETI HUBERT CESTICA</v>
      </c>
      <c r="D28" s="44">
        <f>'EKIPE REZULTATI'!F22</f>
        <v>44</v>
      </c>
      <c r="E28" s="45"/>
    </row>
    <row r="29" spans="2:5" ht="14.45" x14ac:dyDescent="0.3">
      <c r="B29" s="42">
        <v>24</v>
      </c>
      <c r="C29" s="32" t="str">
        <f>'EKIPE REZULTATI'!C19</f>
        <v>FAZAN VELIKI BUKOVEC</v>
      </c>
      <c r="D29" s="44">
        <f>'EKIPE REZULTATI'!F19</f>
        <v>43</v>
      </c>
      <c r="E29" s="45"/>
    </row>
    <row r="30" spans="2:5" ht="14.45" x14ac:dyDescent="0.3">
      <c r="B30" s="42">
        <v>25</v>
      </c>
      <c r="C30" s="32" t="str">
        <f>'EKIPE REZULTATI'!C29</f>
        <v>SRNJAK RAVNA GORA LEPOGLAVA 2</v>
      </c>
      <c r="D30" s="44">
        <f>'EKIPE REZULTATI'!F29</f>
        <v>43</v>
      </c>
      <c r="E30" s="45"/>
    </row>
    <row r="31" spans="2:5" ht="14.45" x14ac:dyDescent="0.3">
      <c r="B31" s="42">
        <v>26</v>
      </c>
      <c r="C31" s="32" t="str">
        <f>'EKIPE REZULTATI'!C28</f>
        <v>TRAKOŠĆAN BEDNJA</v>
      </c>
      <c r="D31" s="44">
        <f>'EKIPE REZULTATI'!F28</f>
        <v>43</v>
      </c>
      <c r="E31" s="45"/>
    </row>
    <row r="32" spans="2:5" ht="14.45" x14ac:dyDescent="0.3">
      <c r="B32" s="42">
        <v>27</v>
      </c>
      <c r="C32" s="32" t="str">
        <f>'EKIPE REZULTATI'!C33</f>
        <v>UDRUGA P.P. ZELENDVOR</v>
      </c>
      <c r="D32" s="44">
        <f>'EKIPE REZULTATI'!F33</f>
        <v>41</v>
      </c>
      <c r="E32" s="45"/>
    </row>
    <row r="33" spans="2:5" ht="14.45" x14ac:dyDescent="0.3">
      <c r="B33" s="42">
        <v>28</v>
      </c>
      <c r="C33" s="32" t="str">
        <f>'EKIPE REZULTATI'!C34</f>
        <v>TRČKA ŠAULOVEC</v>
      </c>
      <c r="D33" s="44">
        <f>'EKIPE REZULTATI'!F34</f>
        <v>40</v>
      </c>
      <c r="E33" s="45"/>
    </row>
    <row r="34" spans="2:5" ht="14.45" x14ac:dyDescent="0.3">
      <c r="B34" s="42">
        <v>29</v>
      </c>
      <c r="C34" s="32" t="str">
        <f>'EKIPE REZULTATI'!C32</f>
        <v>SRNJAK LUDBREG</v>
      </c>
      <c r="D34" s="44">
        <f>'EKIPE REZULTATI'!F32</f>
        <v>36</v>
      </c>
      <c r="E34" s="45"/>
    </row>
    <row r="35" spans="2:5" ht="14.45" x14ac:dyDescent="0.3">
      <c r="B35" s="42">
        <v>30</v>
      </c>
      <c r="C35" s="32" t="str">
        <f>'EKIPE REZULTATI'!C31</f>
        <v xml:space="preserve">LISAC BREZNIČKI HUM </v>
      </c>
      <c r="D35" s="44">
        <f>'EKIPE REZULTATI'!F31</f>
        <v>34</v>
      </c>
      <c r="E35" s="45"/>
    </row>
    <row r="36" spans="2:5" ht="14.45" x14ac:dyDescent="0.3">
      <c r="B36" s="42">
        <v>31</v>
      </c>
      <c r="C36" s="32" t="str">
        <f>'EKIPE REZULTATI'!C36</f>
        <v>OPEKA VINICA 2</v>
      </c>
      <c r="D36" s="44">
        <f>'EKIPE REZULTATI'!F36</f>
        <v>33</v>
      </c>
      <c r="E36" s="45"/>
    </row>
    <row r="37" spans="2:5" thickBot="1" x14ac:dyDescent="0.35">
      <c r="B37" s="46"/>
      <c r="C37" s="47"/>
      <c r="D37" s="47"/>
      <c r="E37" s="43"/>
    </row>
  </sheetData>
  <sortState ref="B6:D36">
    <sortCondition descending="1" ref="D6:D36"/>
  </sortState>
  <mergeCells count="2">
    <mergeCell ref="C3:C4"/>
    <mergeCell ref="D3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D14" sqref="D14"/>
    </sheetView>
  </sheetViews>
  <sheetFormatPr defaultRowHeight="15" x14ac:dyDescent="0.25"/>
  <cols>
    <col min="2" max="2" width="31.42578125" customWidth="1"/>
    <col min="3" max="3" width="17.5703125" customWidth="1"/>
    <col min="4" max="4" width="26.5703125" customWidth="1"/>
    <col min="5" max="5" width="13.5703125" customWidth="1"/>
    <col min="6" max="6" width="16" customWidth="1"/>
    <col min="7" max="7" width="14.5703125" customWidth="1"/>
    <col min="8" max="8" width="10.7109375" customWidth="1"/>
    <col min="9" max="9" width="13.42578125" customWidth="1"/>
    <col min="10" max="10" width="16.7109375" customWidth="1"/>
  </cols>
  <sheetData>
    <row r="1" spans="1:11" ht="23.45" x14ac:dyDescent="0.45"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1" x14ac:dyDescent="0.4">
      <c r="A2" s="57"/>
      <c r="B2" s="57"/>
      <c r="C2" s="31"/>
      <c r="D2" s="31" t="s">
        <v>55</v>
      </c>
      <c r="E2" s="59"/>
      <c r="F2" s="31" t="s">
        <v>53</v>
      </c>
      <c r="G2" s="31" t="s">
        <v>149</v>
      </c>
      <c r="H2" s="31" t="s">
        <v>54</v>
      </c>
      <c r="I2" s="31" t="s">
        <v>149</v>
      </c>
      <c r="J2" s="31" t="s">
        <v>148</v>
      </c>
      <c r="K2" s="57"/>
    </row>
    <row r="3" spans="1:11" ht="21" x14ac:dyDescent="0.4">
      <c r="A3" s="121">
        <v>1</v>
      </c>
      <c r="B3" s="57" t="s">
        <v>134</v>
      </c>
      <c r="C3" s="57">
        <v>169</v>
      </c>
      <c r="D3" s="57">
        <v>72</v>
      </c>
      <c r="E3" s="57">
        <v>93</v>
      </c>
      <c r="F3" s="57">
        <v>24</v>
      </c>
      <c r="G3" s="57">
        <f t="shared" ref="G3:G12" si="0">F3*4</f>
        <v>96</v>
      </c>
      <c r="H3" s="57">
        <v>24</v>
      </c>
      <c r="I3" s="57">
        <f t="shared" ref="I3:I12" si="1">H3*4</f>
        <v>96</v>
      </c>
      <c r="J3" s="57">
        <f t="shared" ref="J3:J12" si="2">C3+D3+E3+G3+I3</f>
        <v>526</v>
      </c>
      <c r="K3" s="57"/>
    </row>
    <row r="4" spans="1:11" ht="21" x14ac:dyDescent="0.35">
      <c r="A4" s="121">
        <v>2</v>
      </c>
      <c r="B4" s="57" t="s">
        <v>108</v>
      </c>
      <c r="C4" s="57">
        <v>175</v>
      </c>
      <c r="D4" s="57">
        <v>94</v>
      </c>
      <c r="E4" s="57">
        <v>95</v>
      </c>
      <c r="F4" s="57">
        <v>17</v>
      </c>
      <c r="G4" s="57">
        <f t="shared" si="0"/>
        <v>68</v>
      </c>
      <c r="H4" s="57">
        <v>22</v>
      </c>
      <c r="I4" s="57">
        <f t="shared" si="1"/>
        <v>88</v>
      </c>
      <c r="J4" s="57">
        <f t="shared" si="2"/>
        <v>520</v>
      </c>
      <c r="K4" s="57"/>
    </row>
    <row r="5" spans="1:11" ht="21" x14ac:dyDescent="0.4">
      <c r="A5" s="121">
        <v>3</v>
      </c>
      <c r="B5" s="57" t="s">
        <v>147</v>
      </c>
      <c r="C5" s="57">
        <v>158</v>
      </c>
      <c r="D5" s="57">
        <v>83</v>
      </c>
      <c r="E5" s="57">
        <v>97</v>
      </c>
      <c r="F5" s="57">
        <v>20</v>
      </c>
      <c r="G5" s="57">
        <f t="shared" si="0"/>
        <v>80</v>
      </c>
      <c r="H5" s="57">
        <v>23</v>
      </c>
      <c r="I5" s="57">
        <f t="shared" si="1"/>
        <v>92</v>
      </c>
      <c r="J5" s="57">
        <f t="shared" si="2"/>
        <v>510</v>
      </c>
      <c r="K5" s="57"/>
    </row>
    <row r="6" spans="1:11" ht="21" x14ac:dyDescent="0.4">
      <c r="A6" s="121">
        <v>4</v>
      </c>
      <c r="B6" s="57" t="s">
        <v>75</v>
      </c>
      <c r="C6" s="57">
        <v>160</v>
      </c>
      <c r="D6" s="57">
        <v>79</v>
      </c>
      <c r="E6" s="57">
        <v>89</v>
      </c>
      <c r="F6" s="57">
        <v>22</v>
      </c>
      <c r="G6" s="57">
        <f t="shared" si="0"/>
        <v>88</v>
      </c>
      <c r="H6" s="57">
        <v>23</v>
      </c>
      <c r="I6" s="57">
        <f t="shared" si="1"/>
        <v>92</v>
      </c>
      <c r="J6" s="57">
        <f t="shared" si="2"/>
        <v>508</v>
      </c>
      <c r="K6" s="57"/>
    </row>
    <row r="7" spans="1:11" ht="21" x14ac:dyDescent="0.35">
      <c r="A7" s="121">
        <v>5</v>
      </c>
      <c r="B7" s="57" t="s">
        <v>30</v>
      </c>
      <c r="C7" s="57">
        <v>166</v>
      </c>
      <c r="D7" s="57">
        <v>86</v>
      </c>
      <c r="E7" s="57">
        <v>73</v>
      </c>
      <c r="F7" s="57">
        <v>22</v>
      </c>
      <c r="G7" s="57">
        <f t="shared" si="0"/>
        <v>88</v>
      </c>
      <c r="H7" s="57">
        <v>23</v>
      </c>
      <c r="I7" s="57">
        <f t="shared" si="1"/>
        <v>92</v>
      </c>
      <c r="J7" s="57">
        <f t="shared" si="2"/>
        <v>505</v>
      </c>
      <c r="K7" s="57"/>
    </row>
    <row r="8" spans="1:11" ht="21" x14ac:dyDescent="0.35">
      <c r="A8" s="121">
        <v>6</v>
      </c>
      <c r="B8" s="57" t="s">
        <v>91</v>
      </c>
      <c r="C8" s="57">
        <v>162</v>
      </c>
      <c r="D8" s="57">
        <v>81</v>
      </c>
      <c r="E8" s="57">
        <v>94</v>
      </c>
      <c r="F8" s="57">
        <v>18</v>
      </c>
      <c r="G8" s="57">
        <f t="shared" si="0"/>
        <v>72</v>
      </c>
      <c r="H8" s="57">
        <v>24</v>
      </c>
      <c r="I8" s="57">
        <f t="shared" si="1"/>
        <v>96</v>
      </c>
      <c r="J8" s="57">
        <f t="shared" si="2"/>
        <v>505</v>
      </c>
      <c r="K8" s="57"/>
    </row>
    <row r="9" spans="1:11" ht="21" x14ac:dyDescent="0.4">
      <c r="A9" s="121">
        <v>7</v>
      </c>
      <c r="B9" s="57" t="s">
        <v>136</v>
      </c>
      <c r="C9" s="57">
        <v>161</v>
      </c>
      <c r="D9" s="57">
        <v>83</v>
      </c>
      <c r="E9" s="57">
        <v>85</v>
      </c>
      <c r="F9" s="57">
        <v>20</v>
      </c>
      <c r="G9" s="57">
        <f t="shared" si="0"/>
        <v>80</v>
      </c>
      <c r="H9" s="57">
        <v>22</v>
      </c>
      <c r="I9" s="57">
        <f t="shared" si="1"/>
        <v>88</v>
      </c>
      <c r="J9" s="57">
        <f t="shared" si="2"/>
        <v>497</v>
      </c>
      <c r="K9" s="57"/>
    </row>
    <row r="10" spans="1:11" ht="21" x14ac:dyDescent="0.35">
      <c r="A10" s="121">
        <v>8</v>
      </c>
      <c r="B10" s="57" t="s">
        <v>96</v>
      </c>
      <c r="C10" s="57">
        <v>152</v>
      </c>
      <c r="D10" s="57">
        <v>91</v>
      </c>
      <c r="E10" s="57">
        <v>87</v>
      </c>
      <c r="F10" s="57">
        <v>17</v>
      </c>
      <c r="G10" s="57">
        <f t="shared" si="0"/>
        <v>68</v>
      </c>
      <c r="H10" s="57">
        <v>20</v>
      </c>
      <c r="I10" s="57">
        <f t="shared" si="1"/>
        <v>80</v>
      </c>
      <c r="J10" s="57">
        <f t="shared" si="2"/>
        <v>478</v>
      </c>
      <c r="K10" s="57"/>
    </row>
    <row r="11" spans="1:11" ht="21" x14ac:dyDescent="0.35">
      <c r="A11" s="121">
        <v>9</v>
      </c>
      <c r="B11" s="57" t="s">
        <v>135</v>
      </c>
      <c r="C11" s="57">
        <v>159</v>
      </c>
      <c r="D11" s="57">
        <v>76</v>
      </c>
      <c r="E11" s="57">
        <v>85</v>
      </c>
      <c r="F11" s="57">
        <v>19</v>
      </c>
      <c r="G11" s="57">
        <f t="shared" si="0"/>
        <v>76</v>
      </c>
      <c r="H11" s="57">
        <v>15</v>
      </c>
      <c r="I11" s="57">
        <f t="shared" si="1"/>
        <v>60</v>
      </c>
      <c r="J11" s="57">
        <f t="shared" si="2"/>
        <v>456</v>
      </c>
      <c r="K11" s="57"/>
    </row>
    <row r="12" spans="1:11" ht="21" x14ac:dyDescent="0.4">
      <c r="A12" s="121">
        <v>10</v>
      </c>
      <c r="B12" s="57" t="s">
        <v>98</v>
      </c>
      <c r="C12" s="57">
        <v>155</v>
      </c>
      <c r="D12" s="57">
        <v>67</v>
      </c>
      <c r="E12" s="57">
        <v>67</v>
      </c>
      <c r="F12" s="57">
        <v>17</v>
      </c>
      <c r="G12" s="57">
        <f t="shared" si="0"/>
        <v>68</v>
      </c>
      <c r="H12" s="57">
        <v>21</v>
      </c>
      <c r="I12" s="57">
        <f t="shared" si="1"/>
        <v>84</v>
      </c>
      <c r="J12" s="57">
        <f t="shared" si="2"/>
        <v>441</v>
      </c>
      <c r="K12" s="57"/>
    </row>
    <row r="13" spans="1:11" ht="21" x14ac:dyDescent="0.4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21" x14ac:dyDescent="0.4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</row>
    <row r="15" spans="1:11" ht="23.45" x14ac:dyDescent="0.45">
      <c r="B15" s="58"/>
      <c r="C15" s="58"/>
      <c r="D15" s="58"/>
      <c r="E15" s="58"/>
      <c r="F15" s="58"/>
      <c r="G15" s="58"/>
      <c r="H15" s="58"/>
      <c r="I15" s="58"/>
      <c r="J15" s="58"/>
      <c r="K15" s="58"/>
    </row>
  </sheetData>
  <sheetProtection password="F3B4" sheet="1" objects="1" scenarios="1"/>
  <sortState ref="A3:K14">
    <sortCondition descending="1" ref="J3:J14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EKIPE</vt:lpstr>
      <vt:lpstr>POJEDINAČNO</vt:lpstr>
      <vt:lpstr>PARKUR</vt:lpstr>
      <vt:lpstr>TRAP</vt:lpstr>
      <vt:lpstr>KARABIN</vt:lpstr>
      <vt:lpstr>EKIPE REZULTATI</vt:lpstr>
      <vt:lpstr>EKIPE TRAP</vt:lpstr>
      <vt:lpstr>KVALIFIKACIJE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</dc:creator>
  <cp:lastModifiedBy>Laptop</cp:lastModifiedBy>
  <cp:lastPrinted>2025-06-19T14:51:13Z</cp:lastPrinted>
  <dcterms:created xsi:type="dcterms:W3CDTF">2025-06-18T09:28:03Z</dcterms:created>
  <dcterms:modified xsi:type="dcterms:W3CDTF">2026-05-18T07:45:05Z</dcterms:modified>
</cp:coreProperties>
</file>